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44525"/>
</workbook>
</file>

<file path=xl/calcChain.xml><?xml version="1.0" encoding="utf-8"?>
<calcChain xmlns="http://schemas.openxmlformats.org/spreadsheetml/2006/main">
  <c r="H19" i="4" l="1"/>
  <c r="E19" i="4"/>
  <c r="E18" i="4"/>
  <c r="H18" i="4" s="1"/>
  <c r="E17" i="4"/>
  <c r="H17" i="4" s="1"/>
  <c r="H16" i="4"/>
  <c r="E16" i="4"/>
  <c r="E15" i="4"/>
  <c r="H15" i="4" s="1"/>
  <c r="E14" i="4"/>
  <c r="H14" i="4" s="1"/>
  <c r="H58" i="4" l="1"/>
  <c r="G58" i="4"/>
  <c r="F58" i="4"/>
  <c r="E58" i="4"/>
  <c r="D58" i="4"/>
  <c r="H56" i="4"/>
  <c r="H54" i="4"/>
  <c r="H52" i="4"/>
  <c r="H50" i="4"/>
  <c r="H48" i="4"/>
  <c r="H46" i="4"/>
  <c r="H44" i="4"/>
  <c r="E56" i="4"/>
  <c r="E54" i="4"/>
  <c r="E52" i="4"/>
  <c r="E50" i="4"/>
  <c r="E48" i="4"/>
  <c r="E46" i="4"/>
  <c r="E44" i="4"/>
  <c r="C58" i="4"/>
  <c r="H36" i="4"/>
  <c r="G36" i="4"/>
  <c r="F36" i="4"/>
  <c r="H34" i="4"/>
  <c r="H33" i="4"/>
  <c r="H32" i="4"/>
  <c r="H31" i="4"/>
  <c r="E36" i="4"/>
  <c r="E34" i="4"/>
  <c r="E33" i="4"/>
  <c r="E32" i="4"/>
  <c r="E31" i="4"/>
  <c r="D36" i="4"/>
  <c r="C36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22" i="4"/>
  <c r="F22" i="4"/>
  <c r="D22" i="4"/>
  <c r="C22" i="4"/>
  <c r="H22" i="4" l="1"/>
  <c r="E22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7" i="5"/>
  <c r="H23" i="5"/>
  <c r="H22" i="5"/>
  <c r="H21" i="5"/>
  <c r="H19" i="5"/>
  <c r="H17" i="5"/>
  <c r="H12" i="5"/>
  <c r="H10" i="5"/>
  <c r="H8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H26" i="5" s="1"/>
  <c r="E23" i="5"/>
  <c r="E22" i="5"/>
  <c r="E21" i="5"/>
  <c r="E20" i="5"/>
  <c r="H20" i="5" s="1"/>
  <c r="E19" i="5"/>
  <c r="E18" i="5"/>
  <c r="H18" i="5" s="1"/>
  <c r="E17" i="5"/>
  <c r="E14" i="5"/>
  <c r="H14" i="5" s="1"/>
  <c r="E13" i="5"/>
  <c r="H13" i="5" s="1"/>
  <c r="E12" i="5"/>
  <c r="E11" i="5"/>
  <c r="H11" i="5" s="1"/>
  <c r="E10" i="5"/>
  <c r="E9" i="5"/>
  <c r="H9" i="5" s="1"/>
  <c r="E8" i="5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7" i="6"/>
  <c r="H66" i="6"/>
  <c r="H64" i="6"/>
  <c r="H63" i="6"/>
  <c r="H62" i="6"/>
  <c r="H61" i="6"/>
  <c r="H60" i="6"/>
  <c r="H59" i="6"/>
  <c r="H58" i="6"/>
  <c r="H57" i="6"/>
  <c r="H51" i="6"/>
  <c r="H50" i="6"/>
  <c r="H48" i="6"/>
  <c r="H46" i="6"/>
  <c r="H42" i="6"/>
  <c r="H41" i="6"/>
  <c r="H40" i="6"/>
  <c r="H39" i="6"/>
  <c r="H38" i="6"/>
  <c r="H36" i="6"/>
  <c r="H34" i="6"/>
  <c r="H21" i="6"/>
  <c r="H16" i="6"/>
  <c r="H12" i="6"/>
  <c r="H11" i="6"/>
  <c r="H9" i="6"/>
  <c r="E76" i="6"/>
  <c r="E75" i="6"/>
  <c r="E74" i="6"/>
  <c r="E73" i="6"/>
  <c r="E72" i="6"/>
  <c r="E71" i="6"/>
  <c r="E70" i="6"/>
  <c r="E69" i="6"/>
  <c r="E68" i="6"/>
  <c r="H68" i="6" s="1"/>
  <c r="E67" i="6"/>
  <c r="E66" i="6"/>
  <c r="E64" i="6"/>
  <c r="E63" i="6"/>
  <c r="E62" i="6"/>
  <c r="E61" i="6"/>
  <c r="E60" i="6"/>
  <c r="E59" i="6"/>
  <c r="E58" i="6"/>
  <c r="E57" i="6"/>
  <c r="E56" i="6"/>
  <c r="H56" i="6" s="1"/>
  <c r="E55" i="6"/>
  <c r="H55" i="6" s="1"/>
  <c r="E54" i="6"/>
  <c r="H54" i="6" s="1"/>
  <c r="E52" i="6"/>
  <c r="H52" i="6" s="1"/>
  <c r="E51" i="6"/>
  <c r="E50" i="6"/>
  <c r="E49" i="6"/>
  <c r="H49" i="6" s="1"/>
  <c r="E48" i="6"/>
  <c r="E47" i="6"/>
  <c r="H47" i="6" s="1"/>
  <c r="E46" i="6"/>
  <c r="E45" i="6"/>
  <c r="H45" i="6" s="1"/>
  <c r="E44" i="6"/>
  <c r="H44" i="6" s="1"/>
  <c r="E42" i="6"/>
  <c r="E41" i="6"/>
  <c r="E40" i="6"/>
  <c r="E39" i="6"/>
  <c r="E38" i="6"/>
  <c r="E37" i="6"/>
  <c r="H37" i="6" s="1"/>
  <c r="E36" i="6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C23" i="6"/>
  <c r="C13" i="6"/>
  <c r="C5" i="6"/>
  <c r="H25" i="5" l="1"/>
  <c r="C42" i="5"/>
  <c r="H16" i="5"/>
  <c r="G42" i="5"/>
  <c r="F42" i="5"/>
  <c r="D42" i="5"/>
  <c r="E6" i="5"/>
  <c r="H6" i="5"/>
  <c r="E16" i="8"/>
  <c r="H6" i="8"/>
  <c r="H16" i="8" s="1"/>
  <c r="E53" i="6"/>
  <c r="H53" i="6" s="1"/>
  <c r="E43" i="6"/>
  <c r="H43" i="6" s="1"/>
  <c r="E33" i="6"/>
  <c r="H33" i="6" s="1"/>
  <c r="E23" i="6"/>
  <c r="H23" i="6" s="1"/>
  <c r="G77" i="6"/>
  <c r="F77" i="6"/>
  <c r="E13" i="6"/>
  <c r="H13" i="6" s="1"/>
  <c r="D77" i="6"/>
  <c r="C77" i="6"/>
  <c r="E5" i="6"/>
  <c r="E25" i="5"/>
  <c r="E16" i="5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<sst xmlns="http://schemas.openxmlformats.org/spreadsheetml/2006/main" count="209" uniqueCount="151">
  <si>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</si>
  <si>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</si>
  <si>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</si>
  <si>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</si>
  <si>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</si>
  <si>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</si>
  <si>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</si>
  <si>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</si>
  <si>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</si>
  <si>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</si>
  <si>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</si>
  <si>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</si>
  <si>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</si>
  <si>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</si>
  <si>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</si>
  <si>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</si>
  <si>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</si>
  <si>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</si>
  <si>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</si>
  <si>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</si>
  <si>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</si>
  <si>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</si>
  <si>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</si>
  <si>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</si>
  <si>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</si>
  <si>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</si>
  <si>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</si>
  <si>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</si>
  <si>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</si>
  <si>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</si>
  <si>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</si>
  <si>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</si>
  <si>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</si>
  <si>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</si>
  <si>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</si>
  <si>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</si>
  <si>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</si>
  <si>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</si>
  <si>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</si>
  <si>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</si>
  <si>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</si>
  <si>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</si>
  <si>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</si>
  <si>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</si>
  <si>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</si>
  <si>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</si>
  <si>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</si>
  <si>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</si>
  <si>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</si>
  <si>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</si>
  <si>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</si>
  <si>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</si>
  <si>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</si>
  <si>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</si>
  <si>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</si>
  <si>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</si>
  <si>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</si>
  <si>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</si>
  <si>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</si>
  <si>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</si>
  <si>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</si>
  <si>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</si>
  <si>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</si>
  <si>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</si>
  <si>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</si>
  <si>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</si>
  <si>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</si>
  <si>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</si>
  <si>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</si>
  <si>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</si>
  <si>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</si>
  <si>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</si>
  <si>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</si>
  <si>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</si>
  <si>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</si>
  <si>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</si>
  <si>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</si>
  <si>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</si>
  <si>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</si>
  <si>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</si>
  <si>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</si>
  <si>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</si>
  <si>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</si>
  <si>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</si>
  <si>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</si>
  <si>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</si>
  <si>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</si>
  <si>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</si>
  <si>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</si>
  <si>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</si>
  <si>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</si>
  <si>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</si>
  <si>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</si>
  <si>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</si>
  <si>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</si>
  <si>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</si>
  <si>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</si>
  <si>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</si>
  <si>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</si>
  <si>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</si>
  <si>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</si>
  <si>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</si>
  <si>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</si>
  <si>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</si>
  <si>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</si>
  <si>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</si>
  <si>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</si>
  <si>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</si>
  <si>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</si>
  <si>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</si>
  <si>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</si>
  <si>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</si>
  <si>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</si>
  <si>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</si>
  <si>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</si>
  <si>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</si>
  <si>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</si>
  <si>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</si>
  <si>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</si>
  <si>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</si>
  <si>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</si>
  <si>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</si>
  <si>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</si>
  <si>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</si>
  <si>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</si>
  <si>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</si>
  <si>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</si>
  <si>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</si>
  <si>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ATARJEA, GTO.
ESTADO ANALÍTICO DEL EJERCICIO DEL PRESUPUESTO DE EGRESOS
Clasificación por Objeto del Gasto (Capítulo y Concepto)
Del 1 de Enero al AL 31 DE DICIEMBRE DEL 2019</t>
  </si>
  <si>
    <t>MUNICIPIO DE ATARJEA, GTO.
ESTADO ANALÍTICO DEL EJERCICIO DEL PRESUPUESTO DE EGRESOS
Clasificación Económica (por Tipo de Gasto)
Del 1 de Enero al AL 31 DE DICIEMBRE DEL 2019</t>
  </si>
  <si>
    <t>H. AYUNTAMIENTO</t>
  </si>
  <si>
    <t>PRESIDENCIA MUNICIPAL</t>
  </si>
  <si>
    <t>CONTRALORIA MUNICIPAL</t>
  </si>
  <si>
    <t>SECRETARIA MUNICIPAL</t>
  </si>
  <si>
    <t>TESORERIA MUNICIPAL</t>
  </si>
  <si>
    <t>DIRECCION DE SEGURIDAD PUBLICA</t>
  </si>
  <si>
    <t>DIRECCION DE PROTECCION CIVIL</t>
  </si>
  <si>
    <t>DIRECCION DE SERVICIOS PUBLICOS MUNICIPA</t>
  </si>
  <si>
    <t>DIRECCION DE DESARROLLO SOCIAL</t>
  </si>
  <si>
    <t>DIRECCION DE OBRAS PUBLICAS</t>
  </si>
  <si>
    <t>DIRECCION DE ACCION DEPORTIVA</t>
  </si>
  <si>
    <t>CASA DE LA CULTURA</t>
  </si>
  <si>
    <t>DIRECCION DE DESARROLLO RURAL Y ECONOMIC</t>
  </si>
  <si>
    <t>MUNICIPIO DE ATARJEA, GTO.
ESTADO ANALÍTICO DEL EJERCICIO DEL PRESUPUESTO DE EGRESOS
Clasificación Administrativa
Del 1 de Enero al AL 31 DE DICIEMBRE DEL 2019</t>
  </si>
  <si>
    <t>Gobierno (Federal/Estatal/Municipal) de MUNICIPIO DE ATARJEA, GTO.
Estado Analítico del Ejercicio del Presupuesto de Egresos
Clasificación Administrativa
Del 1 de Enero al AL 31 DE DICIEMBRE DEL 2019</t>
  </si>
  <si>
    <t>Sector Paraestatal del Gobierno (Federal/Estatal/Municipal) de MUNICIPIO DE ATARJEA, GTO.
Estado Analítico del Ejercicio del Presupuesto de Egresos
Clasificación Administrativa
Del 1 de Enero al AL 31 DE DICIEMBRE DEL 2019</t>
  </si>
  <si>
    <t>MUNICIPIO DE ATARJEA, GTO.
ESTADO ANALÍTICO DEL EJERCICIO DEL PRESUPUESTO DE EGRESOS
Clasificación Funcional (Finalidad y Función)
Del 1 de Enero al AL 31 DE DICIEMBRE DEL 2019</t>
  </si>
  <si>
    <t>Maria Elena Ramos Loyola</t>
  </si>
  <si>
    <t>Presidente Municipal</t>
  </si>
  <si>
    <t>C.P. Celina Lopez Martinez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</si>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</sst>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0</xdr:row>
      <xdr:rowOff>676275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16397035.92</v>
      </c>
      <c r="D5" s="14">
        <f>SUM(D6:D12)</f>
        <v>-1303858.5699999998</v>
      </c>
      <c r="E5" s="14">
        <f>C5+D5</f>
        <v>15093177.35</v>
      </c>
      <c r="F5" s="14">
        <f>SUM(F6:F12)</f>
        <v>14136577.410000002</v>
      </c>
      <c r="G5" s="14">
        <f>SUM(G6:G12)</f>
        <v>14136577.410000002</v>
      </c>
      <c r="H5" s="14">
        <f>E5-F5</f>
        <v>956599.93999999762</v>
      </c>
    </row>
    <row r="6" spans="1:8" x14ac:dyDescent="0.2">
      <c r="A6" s="49">
        <v>1100</v>
      </c>
      <c r="B6" s="11" t="s">
        <v>70</v>
      </c>
      <c r="C6" s="15">
        <v>12127163.869999999</v>
      </c>
      <c r="D6" s="15">
        <v>-1192516.8899999999</v>
      </c>
      <c r="E6" s="15">
        <f t="shared" ref="E6:E69" si="0">C6+D6</f>
        <v>10934646.979999999</v>
      </c>
      <c r="F6" s="15">
        <v>10574874.810000001</v>
      </c>
      <c r="G6" s="15">
        <v>10574874.810000001</v>
      </c>
      <c r="H6" s="15">
        <f t="shared" ref="H6:H69" si="1">E6-F6</f>
        <v>359772.16999999806</v>
      </c>
    </row>
    <row r="7" spans="1:8" x14ac:dyDescent="0.2">
      <c r="A7" s="49">
        <v>1200</v>
      </c>
      <c r="B7" s="11" t="s">
        <v>71</v>
      </c>
      <c r="C7" s="15">
        <v>1389000</v>
      </c>
      <c r="D7" s="15">
        <v>459132.6</v>
      </c>
      <c r="E7" s="15">
        <f t="shared" si="0"/>
        <v>1848132.6</v>
      </c>
      <c r="F7" s="15">
        <v>1484161.42</v>
      </c>
      <c r="G7" s="15">
        <v>1484161.42</v>
      </c>
      <c r="H7" s="15">
        <f t="shared" si="1"/>
        <v>363971.18000000017</v>
      </c>
    </row>
    <row r="8" spans="1:8" x14ac:dyDescent="0.2">
      <c r="A8" s="49">
        <v>1300</v>
      </c>
      <c r="B8" s="11" t="s">
        <v>72</v>
      </c>
      <c r="C8" s="15">
        <v>1964877.73</v>
      </c>
      <c r="D8" s="15">
        <v>-238970.05</v>
      </c>
      <c r="E8" s="15">
        <f t="shared" si="0"/>
        <v>1725907.68</v>
      </c>
      <c r="F8" s="15">
        <v>1531139.8</v>
      </c>
      <c r="G8" s="15">
        <v>1531139.8</v>
      </c>
      <c r="H8" s="15">
        <f t="shared" si="1"/>
        <v>194767.87999999989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73</v>
      </c>
      <c r="C10" s="15">
        <v>915994.32</v>
      </c>
      <c r="D10" s="15">
        <v>-331504.23</v>
      </c>
      <c r="E10" s="15">
        <f t="shared" si="0"/>
        <v>584490.09</v>
      </c>
      <c r="F10" s="15">
        <v>546401.38</v>
      </c>
      <c r="G10" s="15">
        <v>546401.38</v>
      </c>
      <c r="H10" s="15">
        <f t="shared" si="1"/>
        <v>38088.709999999963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7370859.5899999999</v>
      </c>
      <c r="D13" s="15">
        <f>SUM(D14:D22)</f>
        <v>3516174.4800000004</v>
      </c>
      <c r="E13" s="15">
        <f t="shared" si="0"/>
        <v>10887034.07</v>
      </c>
      <c r="F13" s="15">
        <f>SUM(F14:F22)</f>
        <v>10142682.51</v>
      </c>
      <c r="G13" s="15">
        <f>SUM(G14:G22)</f>
        <v>10135258.51</v>
      </c>
      <c r="H13" s="15">
        <f t="shared" si="1"/>
        <v>744351.56000000052</v>
      </c>
    </row>
    <row r="14" spans="1:8" x14ac:dyDescent="0.2">
      <c r="A14" s="49">
        <v>2100</v>
      </c>
      <c r="B14" s="11" t="s">
        <v>75</v>
      </c>
      <c r="C14" s="15">
        <v>348500</v>
      </c>
      <c r="D14" s="15">
        <v>-30100</v>
      </c>
      <c r="E14" s="15">
        <f t="shared" si="0"/>
        <v>318400</v>
      </c>
      <c r="F14" s="15">
        <v>293558.33</v>
      </c>
      <c r="G14" s="15">
        <v>286134.33</v>
      </c>
      <c r="H14" s="15">
        <f t="shared" si="1"/>
        <v>24841.669999999984</v>
      </c>
    </row>
    <row r="15" spans="1:8" x14ac:dyDescent="0.2">
      <c r="A15" s="49">
        <v>2200</v>
      </c>
      <c r="B15" s="11" t="s">
        <v>76</v>
      </c>
      <c r="C15" s="15">
        <v>452000</v>
      </c>
      <c r="D15" s="15">
        <v>118018</v>
      </c>
      <c r="E15" s="15">
        <f t="shared" si="0"/>
        <v>570018</v>
      </c>
      <c r="F15" s="15">
        <v>493626.94</v>
      </c>
      <c r="G15" s="15">
        <v>493626.94</v>
      </c>
      <c r="H15" s="15">
        <f t="shared" si="1"/>
        <v>76391.06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156876.76999999999</v>
      </c>
      <c r="D17" s="15">
        <v>85251</v>
      </c>
      <c r="E17" s="15">
        <f t="shared" si="0"/>
        <v>242127.77</v>
      </c>
      <c r="F17" s="15">
        <v>198303.18</v>
      </c>
      <c r="G17" s="15">
        <v>198303.18</v>
      </c>
      <c r="H17" s="15">
        <f t="shared" si="1"/>
        <v>43824.59</v>
      </c>
    </row>
    <row r="18" spans="1:8" x14ac:dyDescent="0.2">
      <c r="A18" s="49">
        <v>2500</v>
      </c>
      <c r="B18" s="11" t="s">
        <v>79</v>
      </c>
      <c r="C18" s="15">
        <v>20000</v>
      </c>
      <c r="D18" s="15">
        <v>-5000</v>
      </c>
      <c r="E18" s="15">
        <f t="shared" si="0"/>
        <v>15000</v>
      </c>
      <c r="F18" s="15">
        <v>7832.6</v>
      </c>
      <c r="G18" s="15">
        <v>7832.6</v>
      </c>
      <c r="H18" s="15">
        <f t="shared" si="1"/>
        <v>7167.4</v>
      </c>
    </row>
    <row r="19" spans="1:8" x14ac:dyDescent="0.2">
      <c r="A19" s="49">
        <v>2600</v>
      </c>
      <c r="B19" s="11" t="s">
        <v>80</v>
      </c>
      <c r="C19" s="15">
        <v>4489301.3</v>
      </c>
      <c r="D19" s="15">
        <v>2842841.95</v>
      </c>
      <c r="E19" s="15">
        <f t="shared" si="0"/>
        <v>7332143.25</v>
      </c>
      <c r="F19" s="15">
        <v>7088506.9199999999</v>
      </c>
      <c r="G19" s="15">
        <v>7088506.9199999999</v>
      </c>
      <c r="H19" s="15">
        <f t="shared" si="1"/>
        <v>243636.33000000007</v>
      </c>
    </row>
    <row r="20" spans="1:8" x14ac:dyDescent="0.2">
      <c r="A20" s="49">
        <v>2700</v>
      </c>
      <c r="B20" s="11" t="s">
        <v>81</v>
      </c>
      <c r="C20" s="15">
        <v>101500</v>
      </c>
      <c r="D20" s="15">
        <v>-45485</v>
      </c>
      <c r="E20" s="15">
        <f t="shared" si="0"/>
        <v>56015</v>
      </c>
      <c r="F20" s="15">
        <v>29041.08</v>
      </c>
      <c r="G20" s="15">
        <v>29041.08</v>
      </c>
      <c r="H20" s="15">
        <f t="shared" si="1"/>
        <v>26973.919999999998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1802681.52</v>
      </c>
      <c r="D22" s="15">
        <v>550648.53</v>
      </c>
      <c r="E22" s="15">
        <f t="shared" si="0"/>
        <v>2353330.0499999998</v>
      </c>
      <c r="F22" s="15">
        <v>2031813.46</v>
      </c>
      <c r="G22" s="15">
        <v>2031813.46</v>
      </c>
      <c r="H22" s="15">
        <f t="shared" si="1"/>
        <v>321516.58999999985</v>
      </c>
    </row>
    <row r="23" spans="1:8" x14ac:dyDescent="0.2">
      <c r="A23" s="48" t="s">
        <v>63</v>
      </c>
      <c r="B23" s="7"/>
      <c r="C23" s="15">
        <f>SUM(C24:C32)</f>
        <v>7602112.9299999997</v>
      </c>
      <c r="D23" s="15">
        <f>SUM(D24:D32)</f>
        <v>2696365.84</v>
      </c>
      <c r="E23" s="15">
        <f t="shared" si="0"/>
        <v>10298478.77</v>
      </c>
      <c r="F23" s="15">
        <f>SUM(F24:F32)</f>
        <v>9303917.879999999</v>
      </c>
      <c r="G23" s="15">
        <f>SUM(G24:G32)</f>
        <v>9301059.879999999</v>
      </c>
      <c r="H23" s="15">
        <f t="shared" si="1"/>
        <v>994560.8900000006</v>
      </c>
    </row>
    <row r="24" spans="1:8" x14ac:dyDescent="0.2">
      <c r="A24" s="49">
        <v>3100</v>
      </c>
      <c r="B24" s="11" t="s">
        <v>84</v>
      </c>
      <c r="C24" s="15">
        <v>2755047.2</v>
      </c>
      <c r="D24" s="15">
        <v>37216.42</v>
      </c>
      <c r="E24" s="15">
        <f t="shared" si="0"/>
        <v>2792263.62</v>
      </c>
      <c r="F24" s="15">
        <v>2308428.2799999998</v>
      </c>
      <c r="G24" s="15">
        <v>2308428.2799999998</v>
      </c>
      <c r="H24" s="15">
        <f t="shared" si="1"/>
        <v>483835.34000000032</v>
      </c>
    </row>
    <row r="25" spans="1:8" x14ac:dyDescent="0.2">
      <c r="A25" s="49">
        <v>3200</v>
      </c>
      <c r="B25" s="11" t="s">
        <v>85</v>
      </c>
      <c r="C25" s="15">
        <v>51120</v>
      </c>
      <c r="D25" s="15">
        <v>59480</v>
      </c>
      <c r="E25" s="15">
        <f t="shared" si="0"/>
        <v>110600</v>
      </c>
      <c r="F25" s="15">
        <v>91258</v>
      </c>
      <c r="G25" s="15">
        <v>91258</v>
      </c>
      <c r="H25" s="15">
        <f t="shared" si="1"/>
        <v>19342</v>
      </c>
    </row>
    <row r="26" spans="1:8" x14ac:dyDescent="0.2">
      <c r="A26" s="49">
        <v>3300</v>
      </c>
      <c r="B26" s="11" t="s">
        <v>86</v>
      </c>
      <c r="C26" s="15">
        <v>813000</v>
      </c>
      <c r="D26" s="15">
        <v>-629000</v>
      </c>
      <c r="E26" s="15">
        <f t="shared" si="0"/>
        <v>184000</v>
      </c>
      <c r="F26" s="15">
        <v>165703.92000000001</v>
      </c>
      <c r="G26" s="15">
        <v>165703.92000000001</v>
      </c>
      <c r="H26" s="15">
        <f t="shared" si="1"/>
        <v>18296.079999999987</v>
      </c>
    </row>
    <row r="27" spans="1:8" x14ac:dyDescent="0.2">
      <c r="A27" s="49">
        <v>3400</v>
      </c>
      <c r="B27" s="11" t="s">
        <v>87</v>
      </c>
      <c r="C27" s="15">
        <v>234000</v>
      </c>
      <c r="D27" s="15">
        <v>239000</v>
      </c>
      <c r="E27" s="15">
        <f t="shared" si="0"/>
        <v>473000</v>
      </c>
      <c r="F27" s="15">
        <v>455246.08000000002</v>
      </c>
      <c r="G27" s="15">
        <v>455246.08000000002</v>
      </c>
      <c r="H27" s="15">
        <f t="shared" si="1"/>
        <v>17753.919999999984</v>
      </c>
    </row>
    <row r="28" spans="1:8" x14ac:dyDescent="0.2">
      <c r="A28" s="49">
        <v>3500</v>
      </c>
      <c r="B28" s="11" t="s">
        <v>88</v>
      </c>
      <c r="C28" s="15">
        <v>1487269.73</v>
      </c>
      <c r="D28" s="15">
        <v>1192223.42</v>
      </c>
      <c r="E28" s="15">
        <f t="shared" si="0"/>
        <v>2679493.15</v>
      </c>
      <c r="F28" s="15">
        <v>2363985.67</v>
      </c>
      <c r="G28" s="15">
        <v>2362477.67</v>
      </c>
      <c r="H28" s="15">
        <f t="shared" si="1"/>
        <v>315507.48</v>
      </c>
    </row>
    <row r="29" spans="1:8" x14ac:dyDescent="0.2">
      <c r="A29" s="49">
        <v>3600</v>
      </c>
      <c r="B29" s="11" t="s">
        <v>89</v>
      </c>
      <c r="C29" s="15">
        <v>170000</v>
      </c>
      <c r="D29" s="15">
        <v>-21500</v>
      </c>
      <c r="E29" s="15">
        <f t="shared" si="0"/>
        <v>148500</v>
      </c>
      <c r="F29" s="15">
        <v>137749</v>
      </c>
      <c r="G29" s="15">
        <v>137749</v>
      </c>
      <c r="H29" s="15">
        <f t="shared" si="1"/>
        <v>10751</v>
      </c>
    </row>
    <row r="30" spans="1:8" x14ac:dyDescent="0.2">
      <c r="A30" s="49">
        <v>3700</v>
      </c>
      <c r="B30" s="11" t="s">
        <v>90</v>
      </c>
      <c r="C30" s="15">
        <v>794500</v>
      </c>
      <c r="D30" s="15">
        <v>-68000</v>
      </c>
      <c r="E30" s="15">
        <f t="shared" si="0"/>
        <v>726500</v>
      </c>
      <c r="F30" s="15">
        <v>617978.02</v>
      </c>
      <c r="G30" s="15">
        <v>616628.02</v>
      </c>
      <c r="H30" s="15">
        <f t="shared" si="1"/>
        <v>108521.97999999998</v>
      </c>
    </row>
    <row r="31" spans="1:8" x14ac:dyDescent="0.2">
      <c r="A31" s="49">
        <v>3800</v>
      </c>
      <c r="B31" s="11" t="s">
        <v>91</v>
      </c>
      <c r="C31" s="15">
        <v>1227000</v>
      </c>
      <c r="D31" s="15">
        <v>1887000</v>
      </c>
      <c r="E31" s="15">
        <f t="shared" si="0"/>
        <v>3114000</v>
      </c>
      <c r="F31" s="15">
        <v>3095926.91</v>
      </c>
      <c r="G31" s="15">
        <v>3095926.91</v>
      </c>
      <c r="H31" s="15">
        <f t="shared" si="1"/>
        <v>18073.089999999851</v>
      </c>
    </row>
    <row r="32" spans="1:8" x14ac:dyDescent="0.2">
      <c r="A32" s="49">
        <v>3900</v>
      </c>
      <c r="B32" s="11" t="s">
        <v>19</v>
      </c>
      <c r="C32" s="15">
        <v>70176</v>
      </c>
      <c r="D32" s="15">
        <v>-54</v>
      </c>
      <c r="E32" s="15">
        <f t="shared" si="0"/>
        <v>70122</v>
      </c>
      <c r="F32" s="15">
        <v>67642</v>
      </c>
      <c r="G32" s="15">
        <v>67642</v>
      </c>
      <c r="H32" s="15">
        <f t="shared" si="1"/>
        <v>2480</v>
      </c>
    </row>
    <row r="33" spans="1:8" x14ac:dyDescent="0.2">
      <c r="A33" s="48" t="s">
        <v>64</v>
      </c>
      <c r="B33" s="7"/>
      <c r="C33" s="15">
        <f>SUM(C34:C42)</f>
        <v>9334027.9299999997</v>
      </c>
      <c r="D33" s="15">
        <f>SUM(D34:D42)</f>
        <v>11711345.369999999</v>
      </c>
      <c r="E33" s="15">
        <f t="shared" si="0"/>
        <v>21045373.299999997</v>
      </c>
      <c r="F33" s="15">
        <f>SUM(F34:F42)</f>
        <v>14773272.9</v>
      </c>
      <c r="G33" s="15">
        <f>SUM(G34:G42)</f>
        <v>13991278.9</v>
      </c>
      <c r="H33" s="15">
        <f t="shared" si="1"/>
        <v>6272100.3999999966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4600000</v>
      </c>
      <c r="D35" s="15">
        <v>-596000</v>
      </c>
      <c r="E35" s="15">
        <f t="shared" si="0"/>
        <v>4004000</v>
      </c>
      <c r="F35" s="15">
        <v>3967976.94</v>
      </c>
      <c r="G35" s="15">
        <v>3967976.94</v>
      </c>
      <c r="H35" s="15">
        <f t="shared" si="1"/>
        <v>36023.060000000056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4734027.93</v>
      </c>
      <c r="D37" s="15">
        <v>12307345.369999999</v>
      </c>
      <c r="E37" s="15">
        <f t="shared" si="0"/>
        <v>17041373.299999997</v>
      </c>
      <c r="F37" s="15">
        <v>10805295.960000001</v>
      </c>
      <c r="G37" s="15">
        <v>10023301.960000001</v>
      </c>
      <c r="H37" s="15">
        <f t="shared" si="1"/>
        <v>6236077.3399999961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1386800</v>
      </c>
      <c r="D43" s="15">
        <f>SUM(D44:D52)</f>
        <v>3077765.1799999997</v>
      </c>
      <c r="E43" s="15">
        <f t="shared" si="0"/>
        <v>4464565.18</v>
      </c>
      <c r="F43" s="15">
        <f>SUM(F44:F52)</f>
        <v>4195977.67</v>
      </c>
      <c r="G43" s="15">
        <f>SUM(G44:G52)</f>
        <v>4195977.67</v>
      </c>
      <c r="H43" s="15">
        <f t="shared" si="1"/>
        <v>268587.50999999978</v>
      </c>
    </row>
    <row r="44" spans="1:8" x14ac:dyDescent="0.2">
      <c r="A44" s="49">
        <v>5100</v>
      </c>
      <c r="B44" s="11" t="s">
        <v>99</v>
      </c>
      <c r="C44" s="15">
        <v>167500</v>
      </c>
      <c r="D44" s="15">
        <v>-20926.79</v>
      </c>
      <c r="E44" s="15">
        <f t="shared" si="0"/>
        <v>146573.21</v>
      </c>
      <c r="F44" s="15">
        <v>146573.21</v>
      </c>
      <c r="G44" s="15">
        <v>146573.21</v>
      </c>
      <c r="H44" s="15">
        <f t="shared" si="1"/>
        <v>0</v>
      </c>
    </row>
    <row r="45" spans="1:8" x14ac:dyDescent="0.2">
      <c r="A45" s="49">
        <v>5200</v>
      </c>
      <c r="B45" s="11" t="s">
        <v>100</v>
      </c>
      <c r="C45" s="15">
        <v>13900</v>
      </c>
      <c r="D45" s="15">
        <v>120448</v>
      </c>
      <c r="E45" s="15">
        <f t="shared" si="0"/>
        <v>134348</v>
      </c>
      <c r="F45" s="15">
        <v>33043.300000000003</v>
      </c>
      <c r="G45" s="15">
        <v>33043.300000000003</v>
      </c>
      <c r="H45" s="15">
        <f t="shared" si="1"/>
        <v>101304.7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1100000</v>
      </c>
      <c r="D47" s="15">
        <v>2823570.17</v>
      </c>
      <c r="E47" s="15">
        <f t="shared" si="0"/>
        <v>3923570.17</v>
      </c>
      <c r="F47" s="15">
        <v>3798120.17</v>
      </c>
      <c r="G47" s="15">
        <v>3798120.17</v>
      </c>
      <c r="H47" s="15">
        <f t="shared" si="1"/>
        <v>125450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55400</v>
      </c>
      <c r="D49" s="15">
        <v>118543.8</v>
      </c>
      <c r="E49" s="15">
        <f t="shared" si="0"/>
        <v>173943.8</v>
      </c>
      <c r="F49" s="15">
        <v>132110.99</v>
      </c>
      <c r="G49" s="15">
        <v>132110.99</v>
      </c>
      <c r="H49" s="15">
        <f t="shared" si="1"/>
        <v>41832.81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50000</v>
      </c>
      <c r="D52" s="15">
        <v>36130</v>
      </c>
      <c r="E52" s="15">
        <f t="shared" si="0"/>
        <v>86130</v>
      </c>
      <c r="F52" s="15">
        <v>86130</v>
      </c>
      <c r="G52" s="15">
        <v>86130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35661966.539999999</v>
      </c>
      <c r="D53" s="15">
        <f>SUM(D54:D56)</f>
        <v>23377575.650000002</v>
      </c>
      <c r="E53" s="15">
        <f t="shared" si="0"/>
        <v>59039542.189999998</v>
      </c>
      <c r="F53" s="15">
        <f>SUM(F54:F56)</f>
        <v>21511983.57</v>
      </c>
      <c r="G53" s="15">
        <f>SUM(G54:G56)</f>
        <v>18273218.329999998</v>
      </c>
      <c r="H53" s="15">
        <f t="shared" si="1"/>
        <v>37527558.619999997</v>
      </c>
    </row>
    <row r="54" spans="1:8" x14ac:dyDescent="0.2">
      <c r="A54" s="49">
        <v>6100</v>
      </c>
      <c r="B54" s="11" t="s">
        <v>108</v>
      </c>
      <c r="C54" s="15">
        <v>35596446.539999999</v>
      </c>
      <c r="D54" s="15">
        <v>20049031.920000002</v>
      </c>
      <c r="E54" s="15">
        <f t="shared" si="0"/>
        <v>55645478.460000001</v>
      </c>
      <c r="F54" s="15">
        <v>19096678.77</v>
      </c>
      <c r="G54" s="15">
        <v>15857913.529999999</v>
      </c>
      <c r="H54" s="15">
        <f t="shared" si="1"/>
        <v>36548799.689999998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2964827.07</v>
      </c>
      <c r="E55" s="15">
        <f t="shared" si="0"/>
        <v>2964827.07</v>
      </c>
      <c r="F55" s="15">
        <v>1986989.69</v>
      </c>
      <c r="G55" s="15">
        <v>1986989.69</v>
      </c>
      <c r="H55" s="15">
        <f t="shared" si="1"/>
        <v>977837.37999999989</v>
      </c>
    </row>
    <row r="56" spans="1:8" x14ac:dyDescent="0.2">
      <c r="A56" s="49">
        <v>6300</v>
      </c>
      <c r="B56" s="11" t="s">
        <v>110</v>
      </c>
      <c r="C56" s="15">
        <v>65520</v>
      </c>
      <c r="D56" s="15">
        <v>363716.66</v>
      </c>
      <c r="E56" s="15">
        <f t="shared" si="0"/>
        <v>429236.66</v>
      </c>
      <c r="F56" s="15">
        <v>428315.11</v>
      </c>
      <c r="G56" s="15">
        <v>428315.11</v>
      </c>
      <c r="H56" s="15">
        <f t="shared" si="1"/>
        <v>921.54999999998836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1810409.45</v>
      </c>
      <c r="E65" s="15">
        <f t="shared" si="0"/>
        <v>1810409.45</v>
      </c>
      <c r="F65" s="15">
        <f>SUM(F66:F68)</f>
        <v>1178834.7</v>
      </c>
      <c r="G65" s="15">
        <f>SUM(G66:G68)</f>
        <v>1178834.7</v>
      </c>
      <c r="H65" s="15">
        <f t="shared" si="1"/>
        <v>631574.75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1810409.45</v>
      </c>
      <c r="E68" s="15">
        <f t="shared" si="0"/>
        <v>1810409.45</v>
      </c>
      <c r="F68" s="15">
        <v>1178834.7</v>
      </c>
      <c r="G68" s="15">
        <v>1178834.7</v>
      </c>
      <c r="H68" s="15">
        <f t="shared" si="1"/>
        <v>631574.75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77752802.909999996</v>
      </c>
      <c r="D77" s="17">
        <f t="shared" si="4"/>
        <v>44885777.400000006</v>
      </c>
      <c r="E77" s="17">
        <f t="shared" si="4"/>
        <v>122638580.30999999</v>
      </c>
      <c r="F77" s="17">
        <f t="shared" si="4"/>
        <v>75243246.640000001</v>
      </c>
      <c r="G77" s="17">
        <f t="shared" si="4"/>
        <v>71212205.399999991</v>
      </c>
      <c r="H77" s="17">
        <f t="shared" si="4"/>
        <v>47395333.669999994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40704036.369999997</v>
      </c>
      <c r="D6" s="50">
        <v>16620027.119999999</v>
      </c>
      <c r="E6" s="50">
        <f>C6+D6</f>
        <v>57324063.489999995</v>
      </c>
      <c r="F6" s="50">
        <v>48356450.700000003</v>
      </c>
      <c r="G6" s="50">
        <v>47564174.700000003</v>
      </c>
      <c r="H6" s="50">
        <f>E6-F6</f>
        <v>8967612.7899999917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37048766.539999999</v>
      </c>
      <c r="D8" s="50">
        <v>28265750.280000001</v>
      </c>
      <c r="E8" s="50">
        <f>C8+D8</f>
        <v>65314516.82</v>
      </c>
      <c r="F8" s="50">
        <v>26886795.940000001</v>
      </c>
      <c r="G8" s="50">
        <v>23648030.699999999</v>
      </c>
      <c r="H8" s="50">
        <f>E8-F8</f>
        <v>38427720.879999995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77752802.909999996</v>
      </c>
      <c r="D16" s="17">
        <f>SUM(D6+D8+D10+D12+D14)</f>
        <v>44885777.399999999</v>
      </c>
      <c r="E16" s="17">
        <f>SUM(E6+E8+E10+E12+E14)</f>
        <v>122638580.31</v>
      </c>
      <c r="F16" s="17">
        <f t="shared" ref="F16:H16" si="0">SUM(F6+F8+F10+F12+F14)</f>
        <v>75243246.640000001</v>
      </c>
      <c r="G16" s="17">
        <f t="shared" si="0"/>
        <v>71212205.400000006</v>
      </c>
      <c r="H16" s="17">
        <f t="shared" si="0"/>
        <v>47395333.669999987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workbookViewId="0">
      <selection activeCell="A19" sqref="A19:J1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143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2746255.17</v>
      </c>
      <c r="D7" s="15">
        <v>-17996.560000000001</v>
      </c>
      <c r="E7" s="15">
        <f>C7+D7</f>
        <v>2728258.61</v>
      </c>
      <c r="F7" s="15">
        <v>2711028.51</v>
      </c>
      <c r="G7" s="15">
        <v>2711028.51</v>
      </c>
      <c r="H7" s="15">
        <f>E7-F7</f>
        <v>17230.100000000093</v>
      </c>
    </row>
    <row r="8" spans="1:8" x14ac:dyDescent="0.2">
      <c r="A8" s="4" t="s">
        <v>131</v>
      </c>
      <c r="B8" s="22"/>
      <c r="C8" s="15">
        <v>11585049.789999999</v>
      </c>
      <c r="D8" s="15">
        <v>10494424.550000001</v>
      </c>
      <c r="E8" s="15">
        <f t="shared" ref="E8:E13" si="0">C8+D8</f>
        <v>22079474.34</v>
      </c>
      <c r="F8" s="15">
        <v>17062555.879999999</v>
      </c>
      <c r="G8" s="15">
        <v>16868629.879999999</v>
      </c>
      <c r="H8" s="15">
        <f t="shared" ref="H8:H13" si="1">E8-F8</f>
        <v>5016918.4600000009</v>
      </c>
    </row>
    <row r="9" spans="1:8" x14ac:dyDescent="0.2">
      <c r="A9" s="4" t="s">
        <v>132</v>
      </c>
      <c r="B9" s="22"/>
      <c r="C9" s="15">
        <v>653928.02</v>
      </c>
      <c r="D9" s="15">
        <v>-178800</v>
      </c>
      <c r="E9" s="15">
        <f t="shared" si="0"/>
        <v>475128.02</v>
      </c>
      <c r="F9" s="15">
        <v>399209.71</v>
      </c>
      <c r="G9" s="15">
        <v>399209.71</v>
      </c>
      <c r="H9" s="15">
        <f t="shared" si="1"/>
        <v>75918.31</v>
      </c>
    </row>
    <row r="10" spans="1:8" x14ac:dyDescent="0.2">
      <c r="A10" s="4" t="s">
        <v>133</v>
      </c>
      <c r="B10" s="22"/>
      <c r="C10" s="15">
        <v>1486032.78</v>
      </c>
      <c r="D10" s="15">
        <v>-282749</v>
      </c>
      <c r="E10" s="15">
        <f t="shared" si="0"/>
        <v>1203283.78</v>
      </c>
      <c r="F10" s="15">
        <v>1086189.4099999999</v>
      </c>
      <c r="G10" s="15">
        <v>1086189.4099999999</v>
      </c>
      <c r="H10" s="15">
        <f t="shared" si="1"/>
        <v>117094.37000000011</v>
      </c>
    </row>
    <row r="11" spans="1:8" x14ac:dyDescent="0.2">
      <c r="A11" s="4" t="s">
        <v>134</v>
      </c>
      <c r="B11" s="22"/>
      <c r="C11" s="15">
        <v>1872126.77</v>
      </c>
      <c r="D11" s="15">
        <v>-420674.24</v>
      </c>
      <c r="E11" s="15">
        <f t="shared" si="0"/>
        <v>1451452.53</v>
      </c>
      <c r="F11" s="15">
        <v>1298061.2</v>
      </c>
      <c r="G11" s="15">
        <v>1298061.2</v>
      </c>
      <c r="H11" s="15">
        <f t="shared" si="1"/>
        <v>153391.33000000007</v>
      </c>
    </row>
    <row r="12" spans="1:8" x14ac:dyDescent="0.2">
      <c r="A12" s="4" t="s">
        <v>135</v>
      </c>
      <c r="B12" s="22"/>
      <c r="C12" s="15">
        <v>743678.24</v>
      </c>
      <c r="D12" s="15">
        <v>445107.35</v>
      </c>
      <c r="E12" s="15">
        <f t="shared" si="0"/>
        <v>1188785.5899999999</v>
      </c>
      <c r="F12" s="15">
        <v>504476.38</v>
      </c>
      <c r="G12" s="15">
        <v>504476.38</v>
      </c>
      <c r="H12" s="15">
        <f t="shared" si="1"/>
        <v>684309.20999999985</v>
      </c>
    </row>
    <row r="13" spans="1:8" x14ac:dyDescent="0.2">
      <c r="A13" s="4" t="s">
        <v>136</v>
      </c>
      <c r="B13" s="22"/>
      <c r="C13" s="15">
        <v>850865.66</v>
      </c>
      <c r="D13" s="15">
        <v>-267754.83</v>
      </c>
      <c r="E13" s="15">
        <f t="shared" si="0"/>
        <v>583110.83000000007</v>
      </c>
      <c r="F13" s="15">
        <v>363246.18</v>
      </c>
      <c r="G13" s="15">
        <v>363096.18</v>
      </c>
      <c r="H13" s="15">
        <f t="shared" si="1"/>
        <v>219864.65000000008</v>
      </c>
    </row>
    <row r="14" spans="1:8" x14ac:dyDescent="0.2">
      <c r="A14" s="4" t="s">
        <v>137</v>
      </c>
      <c r="B14" s="22"/>
      <c r="C14" s="15">
        <v>14058313.51</v>
      </c>
      <c r="D14" s="15">
        <v>7438343.3899999997</v>
      </c>
      <c r="E14" s="15">
        <f t="shared" ref="E14" si="2">C14+D14</f>
        <v>21496656.899999999</v>
      </c>
      <c r="F14" s="15">
        <v>20143261.120000001</v>
      </c>
      <c r="G14" s="15">
        <v>20143261.120000001</v>
      </c>
      <c r="H14" s="15">
        <f t="shared" ref="H14" si="3">E14-F14</f>
        <v>1353395.7799999975</v>
      </c>
    </row>
    <row r="15" spans="1:8" x14ac:dyDescent="0.2">
      <c r="A15" s="4" t="s">
        <v>138</v>
      </c>
      <c r="B15" s="22"/>
      <c r="C15" s="15">
        <v>2503062.71</v>
      </c>
      <c r="D15" s="15">
        <v>-540743.49</v>
      </c>
      <c r="E15" s="15">
        <f t="shared" ref="E15" si="4">C15+D15</f>
        <v>1962319.22</v>
      </c>
      <c r="F15" s="15">
        <v>1626082.18</v>
      </c>
      <c r="G15" s="15">
        <v>1626082.18</v>
      </c>
      <c r="H15" s="15">
        <f t="shared" ref="H15" si="5">E15-F15</f>
        <v>336237.04000000004</v>
      </c>
    </row>
    <row r="16" spans="1:8" x14ac:dyDescent="0.2">
      <c r="A16" s="4" t="s">
        <v>139</v>
      </c>
      <c r="B16" s="22"/>
      <c r="C16" s="15">
        <v>37963516.390000001</v>
      </c>
      <c r="D16" s="15">
        <v>24881948.370000001</v>
      </c>
      <c r="E16" s="15">
        <f t="shared" ref="E16" si="6">C16+D16</f>
        <v>62845464.760000005</v>
      </c>
      <c r="F16" s="15">
        <v>25157230.809999999</v>
      </c>
      <c r="G16" s="15">
        <v>21918465.57</v>
      </c>
      <c r="H16" s="15">
        <f t="shared" ref="H16" si="7">E16-F16</f>
        <v>37688233.950000003</v>
      </c>
    </row>
    <row r="17" spans="1:8" x14ac:dyDescent="0.2">
      <c r="A17" s="4" t="s">
        <v>140</v>
      </c>
      <c r="B17" s="22"/>
      <c r="C17" s="15">
        <v>627556.73</v>
      </c>
      <c r="D17" s="15">
        <v>61131.16</v>
      </c>
      <c r="E17" s="15">
        <f t="shared" ref="E17" si="8">C17+D17</f>
        <v>688687.89</v>
      </c>
      <c r="F17" s="15">
        <v>606938.76</v>
      </c>
      <c r="G17" s="15">
        <v>606938.76</v>
      </c>
      <c r="H17" s="15">
        <f t="shared" ref="H17" si="9">E17-F17</f>
        <v>81749.13</v>
      </c>
    </row>
    <row r="18" spans="1:8" x14ac:dyDescent="0.2">
      <c r="A18" s="4" t="s">
        <v>141</v>
      </c>
      <c r="B18" s="22"/>
      <c r="C18" s="15">
        <v>1543978.69</v>
      </c>
      <c r="D18" s="15">
        <v>-36556.620000000003</v>
      </c>
      <c r="E18" s="15">
        <f t="shared" ref="E18" si="10">C18+D18</f>
        <v>1507422.0699999998</v>
      </c>
      <c r="F18" s="15">
        <v>1191593.82</v>
      </c>
      <c r="G18" s="15">
        <v>1190393.82</v>
      </c>
      <c r="H18" s="15">
        <f t="shared" ref="H18" si="11">E18-F18</f>
        <v>315828.24999999977</v>
      </c>
    </row>
    <row r="19" spans="1:8" x14ac:dyDescent="0.2">
      <c r="A19" s="4" t="s">
        <v>142</v>
      </c>
      <c r="B19" s="22"/>
      <c r="C19" s="15">
        <v>1118438.45</v>
      </c>
      <c r="D19" s="15">
        <v>3310097.32</v>
      </c>
      <c r="E19" s="15">
        <f t="shared" ref="E19" si="12">C19+D19</f>
        <v>4428535.7699999996</v>
      </c>
      <c r="F19" s="15">
        <v>3093372.68</v>
      </c>
      <c r="G19" s="15">
        <v>2496372.6800000002</v>
      </c>
      <c r="H19" s="15">
        <f t="shared" ref="H19" si="13">E19-F19</f>
        <v>1335163.0899999994</v>
      </c>
    </row>
    <row r="20" spans="1:8" x14ac:dyDescent="0.2">
      <c r="A20" s="4"/>
      <c r="B20" s="22"/>
      <c r="C20" s="15"/>
      <c r="D20" s="15"/>
      <c r="E20" s="15"/>
      <c r="F20" s="15"/>
      <c r="G20" s="15"/>
      <c r="H20" s="15"/>
    </row>
    <row r="21" spans="1:8" x14ac:dyDescent="0.2">
      <c r="A21" s="4"/>
      <c r="B21" s="25"/>
      <c r="C21" s="16"/>
      <c r="D21" s="16"/>
      <c r="E21" s="16"/>
      <c r="F21" s="16"/>
      <c r="G21" s="16"/>
      <c r="H21" s="16"/>
    </row>
    <row r="22" spans="1:8" x14ac:dyDescent="0.2">
      <c r="A22" s="26"/>
      <c r="B22" s="47" t="s">
        <v>53</v>
      </c>
      <c r="C22" s="23">
        <f t="shared" ref="C22:H22" si="14">SUM(C7:C21)</f>
        <v>77752802.909999996</v>
      </c>
      <c r="D22" s="23">
        <f t="shared" si="14"/>
        <v>44885777.399999999</v>
      </c>
      <c r="E22" s="23">
        <f t="shared" si="14"/>
        <v>122638580.31</v>
      </c>
      <c r="F22" s="23">
        <f t="shared" si="14"/>
        <v>75243246.640000001</v>
      </c>
      <c r="G22" s="23">
        <f t="shared" si="14"/>
        <v>71212205.400000006</v>
      </c>
      <c r="H22" s="23">
        <f t="shared" si="14"/>
        <v>47395333.670000002</v>
      </c>
    </row>
    <row r="25" spans="1:8" ht="45" customHeight="1" x14ac:dyDescent="0.2">
      <c r="A25" s="52" t="s">
        <v>144</v>
      </c>
      <c r="B25" s="53"/>
      <c r="C25" s="53"/>
      <c r="D25" s="53"/>
      <c r="E25" s="53"/>
      <c r="F25" s="53"/>
      <c r="G25" s="53"/>
      <c r="H25" s="54"/>
    </row>
    <row r="27" spans="1:8" x14ac:dyDescent="0.2">
      <c r="A27" s="57" t="s">
        <v>54</v>
      </c>
      <c r="B27" s="58"/>
      <c r="C27" s="52" t="s">
        <v>60</v>
      </c>
      <c r="D27" s="53"/>
      <c r="E27" s="53"/>
      <c r="F27" s="53"/>
      <c r="G27" s="54"/>
      <c r="H27" s="55" t="s">
        <v>59</v>
      </c>
    </row>
    <row r="28" spans="1:8" ht="22.5" x14ac:dyDescent="0.2">
      <c r="A28" s="59"/>
      <c r="B28" s="60"/>
      <c r="C28" s="9" t="s">
        <v>55</v>
      </c>
      <c r="D28" s="9" t="s">
        <v>125</v>
      </c>
      <c r="E28" s="9" t="s">
        <v>56</v>
      </c>
      <c r="F28" s="9" t="s">
        <v>57</v>
      </c>
      <c r="G28" s="9" t="s">
        <v>58</v>
      </c>
      <c r="H28" s="56"/>
    </row>
    <row r="29" spans="1:8" x14ac:dyDescent="0.2">
      <c r="A29" s="61"/>
      <c r="B29" s="62"/>
      <c r="C29" s="10">
        <v>1</v>
      </c>
      <c r="D29" s="10">
        <v>2</v>
      </c>
      <c r="E29" s="10" t="s">
        <v>126</v>
      </c>
      <c r="F29" s="10">
        <v>4</v>
      </c>
      <c r="G29" s="10">
        <v>5</v>
      </c>
      <c r="H29" s="10" t="s">
        <v>127</v>
      </c>
    </row>
    <row r="30" spans="1:8" x14ac:dyDescent="0.2">
      <c r="A30" s="28"/>
      <c r="B30" s="29"/>
      <c r="C30" s="33"/>
      <c r="D30" s="33"/>
      <c r="E30" s="33"/>
      <c r="F30" s="33"/>
      <c r="G30" s="33"/>
      <c r="H30" s="33"/>
    </row>
    <row r="31" spans="1:8" x14ac:dyDescent="0.2">
      <c r="A31" s="4" t="s">
        <v>8</v>
      </c>
      <c r="B31" s="2"/>
      <c r="C31" s="34">
        <v>0</v>
      </c>
      <c r="D31" s="34">
        <v>0</v>
      </c>
      <c r="E31" s="34">
        <f>C31+D31</f>
        <v>0</v>
      </c>
      <c r="F31" s="34">
        <v>0</v>
      </c>
      <c r="G31" s="34">
        <v>0</v>
      </c>
      <c r="H31" s="34">
        <f>E31-F31</f>
        <v>0</v>
      </c>
    </row>
    <row r="32" spans="1:8" x14ac:dyDescent="0.2">
      <c r="A32" s="4" t="s">
        <v>9</v>
      </c>
      <c r="B32" s="2"/>
      <c r="C32" s="34">
        <v>0</v>
      </c>
      <c r="D32" s="34">
        <v>0</v>
      </c>
      <c r="E32" s="34">
        <f t="shared" ref="E32:E34" si="15">C32+D32</f>
        <v>0</v>
      </c>
      <c r="F32" s="34">
        <v>0</v>
      </c>
      <c r="G32" s="34">
        <v>0</v>
      </c>
      <c r="H32" s="34">
        <f t="shared" ref="H32:H34" si="16">E32-F32</f>
        <v>0</v>
      </c>
    </row>
    <row r="33" spans="1:8" x14ac:dyDescent="0.2">
      <c r="A33" s="4" t="s">
        <v>10</v>
      </c>
      <c r="B33" s="2"/>
      <c r="C33" s="34">
        <v>0</v>
      </c>
      <c r="D33" s="34">
        <v>0</v>
      </c>
      <c r="E33" s="34">
        <f t="shared" si="15"/>
        <v>0</v>
      </c>
      <c r="F33" s="34">
        <v>0</v>
      </c>
      <c r="G33" s="34">
        <v>0</v>
      </c>
      <c r="H33" s="34">
        <f t="shared" si="16"/>
        <v>0</v>
      </c>
    </row>
    <row r="34" spans="1:8" x14ac:dyDescent="0.2">
      <c r="A34" s="4" t="s">
        <v>11</v>
      </c>
      <c r="B34" s="2"/>
      <c r="C34" s="34">
        <v>0</v>
      </c>
      <c r="D34" s="34">
        <v>0</v>
      </c>
      <c r="E34" s="34">
        <f t="shared" si="15"/>
        <v>0</v>
      </c>
      <c r="F34" s="34">
        <v>0</v>
      </c>
      <c r="G34" s="34">
        <v>0</v>
      </c>
      <c r="H34" s="34">
        <f t="shared" si="16"/>
        <v>0</v>
      </c>
    </row>
    <row r="35" spans="1:8" x14ac:dyDescent="0.2">
      <c r="A35" s="4"/>
      <c r="B35" s="2"/>
      <c r="C35" s="35"/>
      <c r="D35" s="35"/>
      <c r="E35" s="35"/>
      <c r="F35" s="35"/>
      <c r="G35" s="35"/>
      <c r="H35" s="35"/>
    </row>
    <row r="36" spans="1:8" x14ac:dyDescent="0.2">
      <c r="A36" s="26"/>
      <c r="B36" s="47" t="s">
        <v>53</v>
      </c>
      <c r="C36" s="23">
        <f>SUM(C31:C35)</f>
        <v>0</v>
      </c>
      <c r="D36" s="23">
        <f>SUM(D31:D35)</f>
        <v>0</v>
      </c>
      <c r="E36" s="23">
        <f>SUM(E31:E34)</f>
        <v>0</v>
      </c>
      <c r="F36" s="23">
        <f>SUM(F31:F34)</f>
        <v>0</v>
      </c>
      <c r="G36" s="23">
        <f>SUM(G31:G34)</f>
        <v>0</v>
      </c>
      <c r="H36" s="23">
        <f>SUM(H31:H34)</f>
        <v>0</v>
      </c>
    </row>
    <row r="39" spans="1:8" ht="45" customHeight="1" x14ac:dyDescent="0.2">
      <c r="A39" s="52" t="s">
        <v>145</v>
      </c>
      <c r="B39" s="53"/>
      <c r="C39" s="53"/>
      <c r="D39" s="53"/>
      <c r="E39" s="53"/>
      <c r="F39" s="53"/>
      <c r="G39" s="53"/>
      <c r="H39" s="54"/>
    </row>
    <row r="40" spans="1:8" x14ac:dyDescent="0.2">
      <c r="A40" s="57" t="s">
        <v>54</v>
      </c>
      <c r="B40" s="58"/>
      <c r="C40" s="52" t="s">
        <v>60</v>
      </c>
      <c r="D40" s="53"/>
      <c r="E40" s="53"/>
      <c r="F40" s="53"/>
      <c r="G40" s="54"/>
      <c r="H40" s="55" t="s">
        <v>59</v>
      </c>
    </row>
    <row r="41" spans="1:8" ht="22.5" x14ac:dyDescent="0.2">
      <c r="A41" s="59"/>
      <c r="B41" s="60"/>
      <c r="C41" s="9" t="s">
        <v>55</v>
      </c>
      <c r="D41" s="9" t="s">
        <v>125</v>
      </c>
      <c r="E41" s="9" t="s">
        <v>56</v>
      </c>
      <c r="F41" s="9" t="s">
        <v>57</v>
      </c>
      <c r="G41" s="9" t="s">
        <v>58</v>
      </c>
      <c r="H41" s="56"/>
    </row>
    <row r="42" spans="1:8" x14ac:dyDescent="0.2">
      <c r="A42" s="61"/>
      <c r="B42" s="62"/>
      <c r="C42" s="10">
        <v>1</v>
      </c>
      <c r="D42" s="10">
        <v>2</v>
      </c>
      <c r="E42" s="10" t="s">
        <v>126</v>
      </c>
      <c r="F42" s="10">
        <v>4</v>
      </c>
      <c r="G42" s="10">
        <v>5</v>
      </c>
      <c r="H42" s="10" t="s">
        <v>127</v>
      </c>
    </row>
    <row r="43" spans="1:8" x14ac:dyDescent="0.2">
      <c r="A43" s="28"/>
      <c r="B43" s="29"/>
      <c r="C43" s="33"/>
      <c r="D43" s="33"/>
      <c r="E43" s="33"/>
      <c r="F43" s="33"/>
      <c r="G43" s="33"/>
      <c r="H43" s="33"/>
    </row>
    <row r="44" spans="1:8" ht="22.5" x14ac:dyDescent="0.2">
      <c r="A44" s="4"/>
      <c r="B44" s="31" t="s">
        <v>13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x14ac:dyDescent="0.2">
      <c r="A46" s="4"/>
      <c r="B46" s="31" t="s">
        <v>12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14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26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ht="22.5" x14ac:dyDescent="0.2">
      <c r="A52" s="4"/>
      <c r="B52" s="31" t="s">
        <v>27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4"/>
      <c r="B53" s="31"/>
      <c r="C53" s="34"/>
      <c r="D53" s="34"/>
      <c r="E53" s="34"/>
      <c r="F53" s="34"/>
      <c r="G53" s="34"/>
      <c r="H53" s="34"/>
    </row>
    <row r="54" spans="1:8" ht="22.5" x14ac:dyDescent="0.2">
      <c r="A54" s="4"/>
      <c r="B54" s="31" t="s">
        <v>34</v>
      </c>
      <c r="C54" s="34">
        <v>0</v>
      </c>
      <c r="D54" s="34">
        <v>0</v>
      </c>
      <c r="E54" s="34">
        <f>C54+D54</f>
        <v>0</v>
      </c>
      <c r="F54" s="34">
        <v>0</v>
      </c>
      <c r="G54" s="34">
        <v>0</v>
      </c>
      <c r="H54" s="34">
        <f>E54-F54</f>
        <v>0</v>
      </c>
    </row>
    <row r="55" spans="1:8" x14ac:dyDescent="0.2">
      <c r="A55" s="4"/>
      <c r="B55" s="31"/>
      <c r="C55" s="34"/>
      <c r="D55" s="34"/>
      <c r="E55" s="34"/>
      <c r="F55" s="34"/>
      <c r="G55" s="34"/>
      <c r="H55" s="34"/>
    </row>
    <row r="56" spans="1:8" x14ac:dyDescent="0.2">
      <c r="A56" s="4"/>
      <c r="B56" s="31" t="s">
        <v>15</v>
      </c>
      <c r="C56" s="34">
        <v>0</v>
      </c>
      <c r="D56" s="34">
        <v>0</v>
      </c>
      <c r="E56" s="34">
        <f>C56+D56</f>
        <v>0</v>
      </c>
      <c r="F56" s="34">
        <v>0</v>
      </c>
      <c r="G56" s="34">
        <v>0</v>
      </c>
      <c r="H56" s="34">
        <f>E56-F56</f>
        <v>0</v>
      </c>
    </row>
    <row r="57" spans="1:8" x14ac:dyDescent="0.2">
      <c r="A57" s="30"/>
      <c r="B57" s="32"/>
      <c r="C57" s="35"/>
      <c r="D57" s="35"/>
      <c r="E57" s="35"/>
      <c r="F57" s="35"/>
      <c r="G57" s="35"/>
      <c r="H57" s="35"/>
    </row>
    <row r="58" spans="1:8" x14ac:dyDescent="0.2">
      <c r="A58" s="26"/>
      <c r="B58" s="47" t="s">
        <v>53</v>
      </c>
      <c r="C58" s="23">
        <f t="shared" ref="C58:H58" si="17">SUM(C44:C56)</f>
        <v>0</v>
      </c>
      <c r="D58" s="23">
        <f t="shared" si="17"/>
        <v>0</v>
      </c>
      <c r="E58" s="23">
        <f t="shared" si="17"/>
        <v>0</v>
      </c>
      <c r="F58" s="23">
        <f t="shared" si="17"/>
        <v>0</v>
      </c>
      <c r="G58" s="23">
        <f t="shared" si="17"/>
        <v>0</v>
      </c>
      <c r="H58" s="23">
        <f t="shared" si="17"/>
        <v>0</v>
      </c>
    </row>
  </sheetData>
  <sheetProtection formatCells="0" formatColumns="0" formatRows="0" insertRows="0" deleteRows="0" autoFilter="0"/>
  <mergeCells count="12">
    <mergeCell ref="A39:H39"/>
    <mergeCell ref="A40:B42"/>
    <mergeCell ref="C40:G40"/>
    <mergeCell ref="H40:H41"/>
    <mergeCell ref="C27:G27"/>
    <mergeCell ref="H27:H28"/>
    <mergeCell ref="A1:H1"/>
    <mergeCell ref="A3:B5"/>
    <mergeCell ref="A25:H25"/>
    <mergeCell ref="A27:B29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workbookViewId="0">
      <selection activeCell="D54" sqref="D5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8.5" customHeight="1" x14ac:dyDescent="0.2">
      <c r="A1" s="52" t="s">
        <v>146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33996249.939999998</v>
      </c>
      <c r="D6" s="15">
        <f t="shared" si="0"/>
        <v>17209900.66</v>
      </c>
      <c r="E6" s="15">
        <f t="shared" si="0"/>
        <v>51206150.600000001</v>
      </c>
      <c r="F6" s="15">
        <f t="shared" si="0"/>
        <v>43568028.390000001</v>
      </c>
      <c r="G6" s="15">
        <f t="shared" si="0"/>
        <v>43373952.390000001</v>
      </c>
      <c r="H6" s="15">
        <f t="shared" si="0"/>
        <v>7638122.2099999972</v>
      </c>
    </row>
    <row r="7" spans="1:8" x14ac:dyDescent="0.2">
      <c r="A7" s="38"/>
      <c r="B7" s="42" t="s">
        <v>42</v>
      </c>
      <c r="C7" s="15">
        <v>2746255.17</v>
      </c>
      <c r="D7" s="15">
        <v>-17996.560000000001</v>
      </c>
      <c r="E7" s="15">
        <f>C7+D7</f>
        <v>2728258.61</v>
      </c>
      <c r="F7" s="15">
        <v>2711028.51</v>
      </c>
      <c r="G7" s="15">
        <v>2711028.51</v>
      </c>
      <c r="H7" s="15">
        <f>E7-F7</f>
        <v>17230.100000000093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13725010.59</v>
      </c>
      <c r="D9" s="15">
        <v>10032875.550000001</v>
      </c>
      <c r="E9" s="15">
        <f t="shared" si="1"/>
        <v>23757886.140000001</v>
      </c>
      <c r="F9" s="15">
        <v>18547955</v>
      </c>
      <c r="G9" s="15">
        <v>18354029</v>
      </c>
      <c r="H9" s="15">
        <f t="shared" si="2"/>
        <v>5209931.1400000006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1872126.77</v>
      </c>
      <c r="D11" s="15">
        <v>-420674.24</v>
      </c>
      <c r="E11" s="15">
        <f t="shared" si="1"/>
        <v>1451452.53</v>
      </c>
      <c r="F11" s="15">
        <v>1298061.2</v>
      </c>
      <c r="G11" s="15">
        <v>1298061.2</v>
      </c>
      <c r="H11" s="15">
        <f t="shared" si="2"/>
        <v>153391.33000000007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1594543.9</v>
      </c>
      <c r="D13" s="15">
        <v>177352.52</v>
      </c>
      <c r="E13" s="15">
        <f t="shared" si="1"/>
        <v>1771896.42</v>
      </c>
      <c r="F13" s="15">
        <v>867722.56</v>
      </c>
      <c r="G13" s="15">
        <v>867572.56</v>
      </c>
      <c r="H13" s="15">
        <f t="shared" si="2"/>
        <v>904173.85999999987</v>
      </c>
    </row>
    <row r="14" spans="1:8" x14ac:dyDescent="0.2">
      <c r="A14" s="38"/>
      <c r="B14" s="42" t="s">
        <v>19</v>
      </c>
      <c r="C14" s="15">
        <v>14058313.51</v>
      </c>
      <c r="D14" s="15">
        <v>7438343.3899999997</v>
      </c>
      <c r="E14" s="15">
        <f t="shared" si="1"/>
        <v>21496656.899999999</v>
      </c>
      <c r="F14" s="15">
        <v>20143261.120000001</v>
      </c>
      <c r="G14" s="15">
        <v>20143261.120000001</v>
      </c>
      <c r="H14" s="15">
        <f t="shared" si="2"/>
        <v>1353395.7799999975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42638114.520000003</v>
      </c>
      <c r="D16" s="15">
        <f t="shared" si="3"/>
        <v>24365779.419999998</v>
      </c>
      <c r="E16" s="15">
        <f t="shared" si="3"/>
        <v>67003893.940000005</v>
      </c>
      <c r="F16" s="15">
        <f t="shared" si="3"/>
        <v>28581845.57</v>
      </c>
      <c r="G16" s="15">
        <f t="shared" si="3"/>
        <v>25341880.329999998</v>
      </c>
      <c r="H16" s="15">
        <f t="shared" si="3"/>
        <v>38422048.370000012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40466579.100000001</v>
      </c>
      <c r="D18" s="15">
        <v>24341204.879999999</v>
      </c>
      <c r="E18" s="15">
        <f t="shared" ref="E18:E23" si="5">C18+D18</f>
        <v>64807783.980000004</v>
      </c>
      <c r="F18" s="15">
        <v>26783312.989999998</v>
      </c>
      <c r="G18" s="15">
        <v>23544547.75</v>
      </c>
      <c r="H18" s="15">
        <f t="shared" si="4"/>
        <v>38024470.99000001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2171535.42</v>
      </c>
      <c r="D20" s="15">
        <v>24574.54</v>
      </c>
      <c r="E20" s="15">
        <f t="shared" si="5"/>
        <v>2196109.96</v>
      </c>
      <c r="F20" s="15">
        <v>1798532.58</v>
      </c>
      <c r="G20" s="15">
        <v>1797332.58</v>
      </c>
      <c r="H20" s="15">
        <f t="shared" si="4"/>
        <v>397577.37999999989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1118438.45</v>
      </c>
      <c r="D25" s="15">
        <f t="shared" si="6"/>
        <v>3310097.32</v>
      </c>
      <c r="E25" s="15">
        <f t="shared" si="6"/>
        <v>4428535.7699999996</v>
      </c>
      <c r="F25" s="15">
        <f t="shared" si="6"/>
        <v>3093372.68</v>
      </c>
      <c r="G25" s="15">
        <f t="shared" si="6"/>
        <v>2496372.6800000002</v>
      </c>
      <c r="H25" s="15">
        <f t="shared" si="6"/>
        <v>1335163.0899999994</v>
      </c>
    </row>
    <row r="26" spans="1:8" x14ac:dyDescent="0.2">
      <c r="A26" s="38"/>
      <c r="B26" s="42" t="s">
        <v>29</v>
      </c>
      <c r="C26" s="15">
        <v>1118438.45</v>
      </c>
      <c r="D26" s="15">
        <v>3310097.32</v>
      </c>
      <c r="E26" s="15">
        <f>C26+D26</f>
        <v>4428535.7699999996</v>
      </c>
      <c r="F26" s="15">
        <v>3093372.68</v>
      </c>
      <c r="G26" s="15">
        <v>2496372.6800000002</v>
      </c>
      <c r="H26" s="15">
        <f t="shared" ref="H26:H34" si="7">E26-F26</f>
        <v>1335163.0899999994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77752802.909999996</v>
      </c>
      <c r="D42" s="23">
        <f t="shared" si="12"/>
        <v>44885777.399999999</v>
      </c>
      <c r="E42" s="23">
        <f t="shared" si="12"/>
        <v>122638580.31</v>
      </c>
      <c r="F42" s="23">
        <f t="shared" si="12"/>
        <v>75243246.640000001</v>
      </c>
      <c r="G42" s="23">
        <f t="shared" si="12"/>
        <v>71212205.400000006</v>
      </c>
      <c r="H42" s="23">
        <f t="shared" si="12"/>
        <v>47395333.670000002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  <row r="47" spans="1:8" x14ac:dyDescent="0.2">
      <c r="B47" s="63" t="s">
        <v>147</v>
      </c>
      <c r="C47" s="64"/>
      <c r="D47" s="65"/>
      <c r="E47" s="65"/>
      <c r="F47" s="65"/>
      <c r="G47" s="65"/>
      <c r="H47" s="65"/>
    </row>
    <row r="48" spans="1:8" x14ac:dyDescent="0.2">
      <c r="B48" s="63" t="s">
        <v>148</v>
      </c>
      <c r="C48" s="64"/>
      <c r="D48" s="65"/>
      <c r="E48" s="65"/>
      <c r="F48" s="66" t="s">
        <v>149</v>
      </c>
      <c r="G48" s="66"/>
      <c r="H48" s="66"/>
    </row>
    <row r="49" spans="2:8" x14ac:dyDescent="0.2">
      <c r="B49" s="64"/>
      <c r="C49" s="64"/>
      <c r="D49" s="65"/>
      <c r="E49" s="65"/>
      <c r="F49" s="66" t="s">
        <v>150</v>
      </c>
      <c r="G49" s="66"/>
      <c r="H49" s="66"/>
    </row>
  </sheetData>
  <sheetProtection formatCells="0" formatColumns="0" formatRows="0" autoFilter="0"/>
  <mergeCells count="6">
    <mergeCell ref="F49:H49"/>
    <mergeCell ref="A1:H1"/>
    <mergeCell ref="A2:B4"/>
    <mergeCell ref="C2:G2"/>
    <mergeCell ref="H2:H3"/>
    <mergeCell ref="F48:H48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2018-03-08T21:21:25Z</cp:lastPrinted>
  <dcterms:created xsi:type="dcterms:W3CDTF">2014-02-10T03:37:14Z</dcterms:created>
  <dcterms:modified xsi:type="dcterms:W3CDTF">2020-04-22T21:36:03Z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