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COG!$B$3:$H$76</definedName>
    <definedName name="_xlnm.Print_Area" localSheetId="2">CA!$A$1:$G$76</definedName>
    <definedName name="_xlnm.Print_Area" localSheetId="0">COG!$B$1:$I$96</definedName>
  </definedNames>
  <calcPr calcId="152511"/>
</workbook>
</file>

<file path=xl/calcChain.xml><?xml version="1.0" encoding="utf-8"?>
<calcChain xmlns="http://schemas.openxmlformats.org/spreadsheetml/2006/main">
  <c r="D25" i="4" l="1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3" i="4" l="1"/>
  <c r="E63" i="4"/>
  <c r="C63" i="4"/>
  <c r="D61" i="4"/>
  <c r="G61" i="4" s="1"/>
  <c r="D59" i="4"/>
  <c r="G59" i="4" s="1"/>
  <c r="D57" i="4"/>
  <c r="G57" i="4" s="1"/>
  <c r="D55" i="4"/>
  <c r="G55" i="4" s="1"/>
  <c r="D53" i="4"/>
  <c r="G53" i="4" s="1"/>
  <c r="D51" i="4"/>
  <c r="G51" i="4" s="1"/>
  <c r="D49" i="4"/>
  <c r="G49" i="4" s="1"/>
  <c r="B63" i="4"/>
  <c r="F41" i="4"/>
  <c r="E41" i="4"/>
  <c r="D39" i="4"/>
  <c r="G39" i="4" s="1"/>
  <c r="D38" i="4"/>
  <c r="G38" i="4" s="1"/>
  <c r="D37" i="4"/>
  <c r="G37" i="4" s="1"/>
  <c r="D36" i="4"/>
  <c r="G36" i="4" s="1"/>
  <c r="C41" i="4"/>
  <c r="B4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7" i="4"/>
  <c r="E27" i="4"/>
  <c r="C27" i="4"/>
  <c r="B27" i="4"/>
  <c r="G41" i="4" l="1"/>
  <c r="G63" i="4"/>
  <c r="D41" i="4"/>
  <c r="D63" i="4"/>
  <c r="G27" i="4"/>
  <c r="D2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E6" i="6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12" i="6" s="1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E43" i="6" s="1"/>
  <c r="H43" i="6" s="1"/>
  <c r="C33" i="6"/>
  <c r="C23" i="6"/>
  <c r="C13" i="6"/>
  <c r="C5" i="6"/>
  <c r="E53" i="6" l="1"/>
  <c r="H53" i="6" s="1"/>
  <c r="E69" i="6"/>
  <c r="H69" i="6" s="1"/>
  <c r="E13" i="6"/>
  <c r="H13" i="6" s="1"/>
  <c r="E23" i="6"/>
  <c r="H23" i="6" s="1"/>
  <c r="E33" i="6"/>
  <c r="H33" i="6" s="1"/>
  <c r="E65" i="6"/>
  <c r="H65" i="6" s="1"/>
  <c r="E57" i="6"/>
  <c r="H57" i="6" s="1"/>
  <c r="G77" i="6"/>
  <c r="C77" i="6"/>
  <c r="D77" i="6"/>
  <c r="E5" i="6"/>
  <c r="F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E77" i="6"/>
  <c r="H5" i="6"/>
  <c r="H77" i="6" s="1"/>
  <c r="G42" i="5"/>
</calcChain>
</file>

<file path=xl/sharedStrings.xml><?xml version="1.0" encoding="utf-8"?>
<sst xmlns="http://schemas.openxmlformats.org/spreadsheetml/2006/main" count="230" uniqueCount="159">
  <si>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</si>
  <si>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</si>
  <si>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</si>
  <si>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</si>
  <si>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</si>
  <si>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</si>
  <si>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</si>
  <si>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</si>
  <si>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</si>
  <si>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</si>
  <si>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</si>
  <si>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</si>
  <si>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</si>
  <si>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</si>
  <si>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</si>
  <si>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</si>
  <si>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</si>
  <si>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</si>
  <si>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</si>
  <si>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</si>
  <si>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</si>
  <si>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</si>
  <si>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</si>
  <si>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</si>
  <si>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</si>
  <si>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</si>
  <si>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</si>
  <si>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</si>
  <si>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</si>
  <si>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</si>
  <si>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</si>
  <si>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</si>
  <si>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</si>
  <si>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</si>
  <si>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</si>
  <si>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</si>
  <si>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</si>
  <si>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</si>
  <si>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</si>
  <si>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</si>
  <si>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</si>
  <si>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</si>
  <si>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</si>
  <si>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</si>
  <si>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</si>
  <si>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</si>
  <si>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</si>
  <si>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</si>
  <si>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</si>
  <si>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</si>
  <si>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</si>
  <si>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</si>
  <si>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</si>
  <si>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</si>
  <si>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</si>
  <si>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</si>
  <si>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</si>
  <si>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</si>
  <si>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</si>
  <si>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</si>
  <si>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</si>
  <si>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</si>
  <si>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</si>
  <si>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</si>
  <si>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</si>
  <si>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</si>
  <si>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</si>
  <si>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</si>
  <si>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</si>
  <si>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</si>
  <si>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</si>
  <si>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</si>
  <si>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</si>
  <si>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</si>
  <si>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</si>
  <si>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</si>
  <si>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</si>
  <si>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</si>
  <si>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</si>
  <si>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</si>
  <si>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</si>
  <si>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</si>
  <si>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</si>
  <si>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</si>
  <si>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</si>
  <si>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</si>
  <si>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</si>
  <si>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</si>
  <si>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</si>
  <si>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</si>
  <si>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</si>
  <si>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</si>
  <si>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</si>
  <si>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</si>
  <si>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</si>
  <si>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</si>
  <si>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</si>
  <si>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</si>
  <si>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</si>
  <si>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</si>
  <si>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</si>
  <si>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</si>
  <si>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</si>
  <si>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</si>
  <si>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</si>
  <si>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</si>
  <si>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</si>
  <si>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</si>
  <si>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</si>
  <si>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</si>
  <si>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</si>
  <si>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</si>
  <si>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</si>
  <si>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</si>
  <si>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</si>
  <si>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</si>
  <si>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</si>
  <si>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</si>
  <si>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</si>
  <si>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</si>
  <si>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</si>
  <si>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</si>
  <si>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</si>
  <si>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</si>
  <si>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</si>
  <si>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</si>
  <si>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</si>
  <si>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</si>
  <si>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</si>
  <si>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Atarjea, Gto.
Estado Analítico del Ejercicio del Presupuesto de Egresos
Clasificación por Objeto del Gasto (Capítulo y Concepto)
Del 1 de Enero al 31 de Marzo de 2024</t>
  </si>
  <si>
    <t>Municipio de Atarjea, Gto.
Estado Analítico del Ejercicio del Presupuesto de Egresos
Clasificación Económica (por Tipo de Gasto)
Del 1 de Enero al 31 de Marzo de 2024</t>
  </si>
  <si>
    <t>31111M050010000 H AYUNTAMIENTO</t>
  </si>
  <si>
    <t>31111M050011000 DIRECCION DE OBRAS PUBLI</t>
  </si>
  <si>
    <t>31111M050012000 DIRECCION DE SEGURIDAD P</t>
  </si>
  <si>
    <t>31111M050013000 CONTRALORIA MPAL</t>
  </si>
  <si>
    <t>31111M050014000 DIRECCION DE RECURSOS HU</t>
  </si>
  <si>
    <t>31111M050015000 ACCESO A LA INFORMACION,</t>
  </si>
  <si>
    <t>31111M050016000 ARCHIVO MUNICIPAL</t>
  </si>
  <si>
    <t>31111M050017000 SALUD ECOLOGIA Y TURISMO</t>
  </si>
  <si>
    <t>31111M050018000 PROCURADURIA AUXILIAR EN</t>
  </si>
  <si>
    <t>31111M050020000 PRESIDENCIA MUNICIPAL</t>
  </si>
  <si>
    <t>31111M050030000 SECRETARIA MUNICIPAL</t>
  </si>
  <si>
    <t>31111M050040000 TESORERIA MUNICIPAL</t>
  </si>
  <si>
    <t>31111M050050000 DIRECCION DE SERVICIOS P</t>
  </si>
  <si>
    <t>31111M050060000 DIRECCION DE DESARROLLO</t>
  </si>
  <si>
    <t>31111M050070000 DIRECCION DE DESARROOLLO</t>
  </si>
  <si>
    <t>31111M050080000 DIRECCION DE ACCION DEPO</t>
  </si>
  <si>
    <t>31111M050090000 DIRECCION DE PROTECCION</t>
  </si>
  <si>
    <t>31111M050026000 PROCURADURIA AUXILIAR EN</t>
  </si>
  <si>
    <t>31111M050100000 DIRECCION DE CASA DE LA</t>
  </si>
  <si>
    <t>Municipio de Atarjea, Gto.
Estado Analítico del Ejercicio del Presupuesto de Egresos
Clasificación Administrativa
Del 1 de Enero al 31 de Marzo de 2024</t>
  </si>
  <si>
    <t>Municipio de Atarjea, Gto.
Estado Analítico del Ejercicio del Presupuesto de Egresos
Clasificación Administrativa (Poderes)
Del 1 de Enero al 31 de Marzo de 2024</t>
  </si>
  <si>
    <t>Municipio de Atarjea, Gto.
Estado Analítico del Ejercicio del Presupuesto de Egresos
Clasificación Administrativa (Sector Paraestatal)
Del 1 de Enero al 31 de Marzo de 2024</t>
  </si>
  <si>
    <t>Municipio de Atarjea, Gto.
Estado Analítico del Ejercicio del Presupuesto de Egresos
Clasificación Funcional (Finalidad y Función)
Del 1 de Enero al 31 de Marzo de 2024</t>
  </si>
  <si>
    <t xml:space="preserve">Maria Elena Ramos Loyola </t>
  </si>
  <si>
    <t>C.P. Celina Lopez Martinez</t>
  </si>
  <si>
    <t>Presidenta Municipal</t>
  </si>
  <si>
    <t>Tesorera Municipal</t>
  </si>
  <si>
    <t>Maria Elena Ramos Loyola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</si>
</sst>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4" fontId="3" fillId="0" borderId="12" xfId="0" applyNumberFormat="1" applyFont="1" applyBorder="1" applyProtection="1">
      <protection locked="0"/>
    </xf>
    <xf numFmtId="0" fontId="3" fillId="0" borderId="0" xfId="0" applyFont="1"/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2" xfId="9" applyFont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/>
    <xf numFmtId="0" fontId="3" fillId="0" borderId="3" xfId="0" applyFont="1" applyBorder="1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>
      <alignment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vertical="center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/>
    </xf>
    <xf numFmtId="0" fontId="3" fillId="0" borderId="15" xfId="0" applyFont="1" applyBorder="1" applyAlignment="1">
      <alignment horizontal="left" indent="1"/>
    </xf>
    <xf numFmtId="0" fontId="7" fillId="0" borderId="15" xfId="0" applyFont="1" applyBorder="1" applyAlignment="1" applyProtection="1">
      <alignment horizontal="center"/>
      <protection locked="0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1341120</xdr:colOff>
      <xdr:row>0</xdr:row>
      <xdr:rowOff>714374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2CE7C95-5C28-4E66-25AE-F7E5E2369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1120" cy="7143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1341120</xdr:colOff>
      <xdr:row>0</xdr:row>
      <xdr:rowOff>704850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D14CEE2-3970-4F1C-9416-44A6E5417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112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1390650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6245C87-F38D-4112-8894-14A5AB5C4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7239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1438274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131938E-2B79-4C07-8FD4-903D5F1D3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4" cy="723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6"/>
  <sheetViews>
    <sheetView showGridLines="0" view="pageBreakPreview" zoomScale="115" zoomScaleNormal="100" zoomScaleSheetLayoutView="115" workbookViewId="0">
      <selection activeCell="N22" sqref="N22"/>
    </sheetView>
  </sheetViews>
  <sheetFormatPr baseColWidth="10" defaultColWidth="12" defaultRowHeight="11.25" x14ac:dyDescent="0.2"/>
  <cols>
    <col min="1" max="1" width="12" style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9" width="4.83203125" style="1" customWidth="1"/>
    <col min="10" max="16384" width="12" style="1"/>
  </cols>
  <sheetData>
    <row r="1" spans="2:9" ht="59.25" customHeight="1" x14ac:dyDescent="0.2">
      <c r="B1" s="48" t="s">
        <v>129</v>
      </c>
      <c r="C1" s="43"/>
      <c r="D1" s="43"/>
      <c r="E1" s="43"/>
      <c r="F1" s="43"/>
      <c r="G1" s="43"/>
      <c r="H1" s="44"/>
    </row>
    <row r="2" spans="2:9" x14ac:dyDescent="0.2">
      <c r="B2" s="52"/>
      <c r="C2" s="25"/>
      <c r="D2" s="26"/>
      <c r="E2" s="38" t="s">
        <v>57</v>
      </c>
      <c r="F2" s="26"/>
      <c r="G2" s="27"/>
      <c r="H2" s="45" t="s">
        <v>56</v>
      </c>
    </row>
    <row r="3" spans="2:9" ht="24.95" customHeight="1" x14ac:dyDescent="0.2">
      <c r="B3" s="53" t="s">
        <v>51</v>
      </c>
      <c r="C3" s="2" t="s">
        <v>52</v>
      </c>
      <c r="D3" s="2" t="s">
        <v>117</v>
      </c>
      <c r="E3" s="2" t="s">
        <v>53</v>
      </c>
      <c r="F3" s="2" t="s">
        <v>54</v>
      </c>
      <c r="G3" s="2" t="s">
        <v>55</v>
      </c>
      <c r="H3" s="46"/>
    </row>
    <row r="4" spans="2:9" x14ac:dyDescent="0.2">
      <c r="B4" s="54"/>
      <c r="C4" s="3">
        <v>1</v>
      </c>
      <c r="D4" s="3">
        <v>2</v>
      </c>
      <c r="E4" s="3" t="s">
        <v>118</v>
      </c>
      <c r="F4" s="3">
        <v>4</v>
      </c>
      <c r="G4" s="3">
        <v>5</v>
      </c>
      <c r="H4" s="3" t="s">
        <v>119</v>
      </c>
    </row>
    <row r="5" spans="2:9" x14ac:dyDescent="0.2">
      <c r="B5" s="16" t="s">
        <v>58</v>
      </c>
      <c r="C5" s="11">
        <f>SUM(C6:C12)</f>
        <v>21612916.91</v>
      </c>
      <c r="D5" s="11">
        <f>SUM(D6:D12)</f>
        <v>5976029.7100000009</v>
      </c>
      <c r="E5" s="11">
        <f>C5+D5</f>
        <v>27588946.620000001</v>
      </c>
      <c r="F5" s="11">
        <f>SUM(F6:F12)</f>
        <v>4408536.8999999994</v>
      </c>
      <c r="G5" s="11">
        <f>SUM(G6:G12)</f>
        <v>4408536.8999999994</v>
      </c>
      <c r="H5" s="11">
        <f>E5-F5</f>
        <v>23180409.720000003</v>
      </c>
    </row>
    <row r="6" spans="2:9" x14ac:dyDescent="0.2">
      <c r="B6" s="55" t="s">
        <v>62</v>
      </c>
      <c r="C6" s="4">
        <v>16701840.01</v>
      </c>
      <c r="D6" s="4">
        <v>5052726.6500000004</v>
      </c>
      <c r="E6" s="4">
        <f t="shared" ref="E6:E69" si="0">C6+D6</f>
        <v>21754566.66</v>
      </c>
      <c r="F6" s="4">
        <v>3883114.41</v>
      </c>
      <c r="G6" s="4">
        <v>3883114.41</v>
      </c>
      <c r="H6" s="4">
        <f t="shared" ref="H6:H69" si="1">E6-F6</f>
        <v>17871452.25</v>
      </c>
      <c r="I6" s="8">
        <v>1100</v>
      </c>
    </row>
    <row r="7" spans="2:9" x14ac:dyDescent="0.2">
      <c r="B7" s="55" t="s">
        <v>63</v>
      </c>
      <c r="C7" s="4">
        <v>1300713.24</v>
      </c>
      <c r="D7" s="4">
        <v>897003.06</v>
      </c>
      <c r="E7" s="4">
        <f t="shared" si="0"/>
        <v>2197716.2999999998</v>
      </c>
      <c r="F7" s="4">
        <v>327245.71000000002</v>
      </c>
      <c r="G7" s="4">
        <v>327245.71000000002</v>
      </c>
      <c r="H7" s="4">
        <f t="shared" si="1"/>
        <v>1870470.5899999999</v>
      </c>
      <c r="I7" s="8">
        <v>1200</v>
      </c>
    </row>
    <row r="8" spans="2:9" x14ac:dyDescent="0.2">
      <c r="B8" s="55" t="s">
        <v>64</v>
      </c>
      <c r="C8" s="4">
        <v>2948604.14</v>
      </c>
      <c r="D8" s="4">
        <v>4600</v>
      </c>
      <c r="E8" s="4">
        <f t="shared" si="0"/>
        <v>2953204.14</v>
      </c>
      <c r="F8" s="4">
        <v>46927.1</v>
      </c>
      <c r="G8" s="4">
        <v>46927.1</v>
      </c>
      <c r="H8" s="4">
        <f t="shared" si="1"/>
        <v>2906277.04</v>
      </c>
      <c r="I8" s="8">
        <v>1300</v>
      </c>
    </row>
    <row r="9" spans="2:9" x14ac:dyDescent="0.2">
      <c r="B9" s="55" t="s">
        <v>33</v>
      </c>
      <c r="C9" s="4">
        <v>0</v>
      </c>
      <c r="D9" s="4">
        <v>0</v>
      </c>
      <c r="E9" s="4">
        <f t="shared" si="0"/>
        <v>0</v>
      </c>
      <c r="F9" s="4">
        <v>0</v>
      </c>
      <c r="G9" s="4">
        <v>0</v>
      </c>
      <c r="H9" s="4">
        <f t="shared" si="1"/>
        <v>0</v>
      </c>
      <c r="I9" s="8">
        <v>1400</v>
      </c>
    </row>
    <row r="10" spans="2:9" x14ac:dyDescent="0.2">
      <c r="B10" s="55" t="s">
        <v>65</v>
      </c>
      <c r="C10" s="4">
        <v>661759.52</v>
      </c>
      <c r="D10" s="4">
        <v>21700</v>
      </c>
      <c r="E10" s="4">
        <f t="shared" si="0"/>
        <v>683459.52</v>
      </c>
      <c r="F10" s="4">
        <v>151249.68</v>
      </c>
      <c r="G10" s="4">
        <v>151249.68</v>
      </c>
      <c r="H10" s="4">
        <f t="shared" si="1"/>
        <v>532209.84000000008</v>
      </c>
      <c r="I10" s="8">
        <v>1500</v>
      </c>
    </row>
    <row r="11" spans="2:9" x14ac:dyDescent="0.2">
      <c r="B11" s="55" t="s">
        <v>34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0</v>
      </c>
      <c r="H11" s="4">
        <f t="shared" si="1"/>
        <v>0</v>
      </c>
      <c r="I11" s="8">
        <v>1600</v>
      </c>
    </row>
    <row r="12" spans="2:9" x14ac:dyDescent="0.2">
      <c r="B12" s="55" t="s">
        <v>66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0</v>
      </c>
      <c r="H12" s="4">
        <f t="shared" si="1"/>
        <v>0</v>
      </c>
      <c r="I12" s="8">
        <v>1700</v>
      </c>
    </row>
    <row r="13" spans="2:9" x14ac:dyDescent="0.2">
      <c r="B13" s="16" t="s">
        <v>123</v>
      </c>
      <c r="C13" s="12">
        <f>SUM(C14:C22)</f>
        <v>8863489.4600000009</v>
      </c>
      <c r="D13" s="12">
        <f>SUM(D14:D22)</f>
        <v>8762277.6600000001</v>
      </c>
      <c r="E13" s="12">
        <f t="shared" si="0"/>
        <v>17625767.120000001</v>
      </c>
      <c r="F13" s="12">
        <f>SUM(F14:F22)</f>
        <v>3766025.75</v>
      </c>
      <c r="G13" s="12">
        <f>SUM(G14:G22)</f>
        <v>3766025.75</v>
      </c>
      <c r="H13" s="12">
        <f t="shared" si="1"/>
        <v>13859741.370000001</v>
      </c>
      <c r="I13" s="17">
        <v>0</v>
      </c>
    </row>
    <row r="14" spans="2:9" x14ac:dyDescent="0.2">
      <c r="B14" s="55" t="s">
        <v>67</v>
      </c>
      <c r="C14" s="4">
        <v>376483.12</v>
      </c>
      <c r="D14" s="4">
        <v>85000</v>
      </c>
      <c r="E14" s="4">
        <f t="shared" si="0"/>
        <v>461483.12</v>
      </c>
      <c r="F14" s="4">
        <v>125243.31</v>
      </c>
      <c r="G14" s="4">
        <v>125243.31</v>
      </c>
      <c r="H14" s="4">
        <f t="shared" si="1"/>
        <v>336239.81</v>
      </c>
      <c r="I14" s="8">
        <v>2100</v>
      </c>
    </row>
    <row r="15" spans="2:9" x14ac:dyDescent="0.2">
      <c r="B15" s="55" t="s">
        <v>68</v>
      </c>
      <c r="C15" s="4">
        <v>534527.73</v>
      </c>
      <c r="D15" s="4">
        <v>70166.2</v>
      </c>
      <c r="E15" s="4">
        <f t="shared" si="0"/>
        <v>604693.92999999993</v>
      </c>
      <c r="F15" s="4">
        <v>102532.8</v>
      </c>
      <c r="G15" s="4">
        <v>102532.8</v>
      </c>
      <c r="H15" s="4">
        <f t="shared" si="1"/>
        <v>502161.12999999995</v>
      </c>
      <c r="I15" s="8">
        <v>2200</v>
      </c>
    </row>
    <row r="16" spans="2:9" x14ac:dyDescent="0.2">
      <c r="B16" s="55" t="s">
        <v>69</v>
      </c>
      <c r="C16" s="4">
        <v>0</v>
      </c>
      <c r="D16" s="4">
        <v>0</v>
      </c>
      <c r="E16" s="4">
        <f t="shared" si="0"/>
        <v>0</v>
      </c>
      <c r="F16" s="4">
        <v>0</v>
      </c>
      <c r="G16" s="4">
        <v>0</v>
      </c>
      <c r="H16" s="4">
        <f t="shared" si="1"/>
        <v>0</v>
      </c>
      <c r="I16" s="8">
        <v>2300</v>
      </c>
    </row>
    <row r="17" spans="2:9" x14ac:dyDescent="0.2">
      <c r="B17" s="55" t="s">
        <v>70</v>
      </c>
      <c r="C17" s="4">
        <v>198790.05</v>
      </c>
      <c r="D17" s="4">
        <v>0</v>
      </c>
      <c r="E17" s="4">
        <f t="shared" si="0"/>
        <v>198790.05</v>
      </c>
      <c r="F17" s="4">
        <v>45668.62</v>
      </c>
      <c r="G17" s="4">
        <v>45668.62</v>
      </c>
      <c r="H17" s="4">
        <f t="shared" si="1"/>
        <v>153121.43</v>
      </c>
      <c r="I17" s="8">
        <v>2400</v>
      </c>
    </row>
    <row r="18" spans="2:9" x14ac:dyDescent="0.2">
      <c r="B18" s="55" t="s">
        <v>71</v>
      </c>
      <c r="C18" s="4">
        <v>5973.24</v>
      </c>
      <c r="D18" s="4">
        <v>0</v>
      </c>
      <c r="E18" s="4">
        <f t="shared" si="0"/>
        <v>5973.24</v>
      </c>
      <c r="F18" s="4">
        <v>0</v>
      </c>
      <c r="G18" s="4">
        <v>0</v>
      </c>
      <c r="H18" s="4">
        <f t="shared" si="1"/>
        <v>5973.24</v>
      </c>
      <c r="I18" s="8">
        <v>2500</v>
      </c>
    </row>
    <row r="19" spans="2:9" x14ac:dyDescent="0.2">
      <c r="B19" s="55" t="s">
        <v>72</v>
      </c>
      <c r="C19" s="4">
        <v>4628381.04</v>
      </c>
      <c r="D19" s="4">
        <v>3549086.78</v>
      </c>
      <c r="E19" s="4">
        <f t="shared" si="0"/>
        <v>8177467.8200000003</v>
      </c>
      <c r="F19" s="4">
        <v>2452928.3199999998</v>
      </c>
      <c r="G19" s="4">
        <v>2452928.3199999998</v>
      </c>
      <c r="H19" s="4">
        <f t="shared" si="1"/>
        <v>5724539.5</v>
      </c>
      <c r="I19" s="8">
        <v>2600</v>
      </c>
    </row>
    <row r="20" spans="2:9" x14ac:dyDescent="0.2">
      <c r="B20" s="55" t="s">
        <v>73</v>
      </c>
      <c r="C20" s="4">
        <v>171053.61</v>
      </c>
      <c r="D20" s="4">
        <v>-50000</v>
      </c>
      <c r="E20" s="4">
        <f t="shared" si="0"/>
        <v>121053.60999999999</v>
      </c>
      <c r="F20" s="4">
        <v>0</v>
      </c>
      <c r="G20" s="4">
        <v>0</v>
      </c>
      <c r="H20" s="4">
        <f t="shared" si="1"/>
        <v>121053.60999999999</v>
      </c>
      <c r="I20" s="8">
        <v>2700</v>
      </c>
    </row>
    <row r="21" spans="2:9" x14ac:dyDescent="0.2">
      <c r="B21" s="55" t="s">
        <v>74</v>
      </c>
      <c r="C21" s="4">
        <v>0</v>
      </c>
      <c r="D21" s="4">
        <v>0</v>
      </c>
      <c r="E21" s="4">
        <f t="shared" si="0"/>
        <v>0</v>
      </c>
      <c r="F21" s="4">
        <v>0</v>
      </c>
      <c r="G21" s="4">
        <v>0</v>
      </c>
      <c r="H21" s="4">
        <f t="shared" si="1"/>
        <v>0</v>
      </c>
      <c r="I21" s="8">
        <v>2800</v>
      </c>
    </row>
    <row r="22" spans="2:9" x14ac:dyDescent="0.2">
      <c r="B22" s="55" t="s">
        <v>75</v>
      </c>
      <c r="C22" s="4">
        <v>2948280.67</v>
      </c>
      <c r="D22" s="4">
        <v>5108024.68</v>
      </c>
      <c r="E22" s="4">
        <f t="shared" si="0"/>
        <v>8056305.3499999996</v>
      </c>
      <c r="F22" s="4">
        <v>1039652.7</v>
      </c>
      <c r="G22" s="4">
        <v>1039652.7</v>
      </c>
      <c r="H22" s="4">
        <f t="shared" si="1"/>
        <v>7016652.6499999994</v>
      </c>
      <c r="I22" s="8">
        <v>2900</v>
      </c>
    </row>
    <row r="23" spans="2:9" x14ac:dyDescent="0.2">
      <c r="B23" s="16" t="s">
        <v>59</v>
      </c>
      <c r="C23" s="12">
        <f>SUM(C24:C32)</f>
        <v>9610172.8399999999</v>
      </c>
      <c r="D23" s="12">
        <f>SUM(D24:D32)</f>
        <v>9145275.5999999996</v>
      </c>
      <c r="E23" s="12">
        <f t="shared" si="0"/>
        <v>18755448.439999998</v>
      </c>
      <c r="F23" s="12">
        <f>SUM(F24:F32)</f>
        <v>2271805.67</v>
      </c>
      <c r="G23" s="12">
        <f>SUM(G24:G32)</f>
        <v>2271805.67</v>
      </c>
      <c r="H23" s="12">
        <f t="shared" si="1"/>
        <v>16483642.769999998</v>
      </c>
      <c r="I23" s="17">
        <v>0</v>
      </c>
    </row>
    <row r="24" spans="2:9" x14ac:dyDescent="0.2">
      <c r="B24" s="55" t="s">
        <v>76</v>
      </c>
      <c r="C24" s="4">
        <v>3195185.82</v>
      </c>
      <c r="D24" s="4">
        <v>966000</v>
      </c>
      <c r="E24" s="4">
        <f t="shared" si="0"/>
        <v>4161185.82</v>
      </c>
      <c r="F24" s="4">
        <v>542727.42000000004</v>
      </c>
      <c r="G24" s="4">
        <v>542727.42000000004</v>
      </c>
      <c r="H24" s="4">
        <f t="shared" si="1"/>
        <v>3618458.4</v>
      </c>
      <c r="I24" s="8">
        <v>3100</v>
      </c>
    </row>
    <row r="25" spans="2:9" x14ac:dyDescent="0.2">
      <c r="B25" s="55" t="s">
        <v>77</v>
      </c>
      <c r="C25" s="4">
        <v>321819.53000000003</v>
      </c>
      <c r="D25" s="4">
        <v>355000</v>
      </c>
      <c r="E25" s="4">
        <f t="shared" si="0"/>
        <v>676819.53</v>
      </c>
      <c r="F25" s="4">
        <v>5000</v>
      </c>
      <c r="G25" s="4">
        <v>5000</v>
      </c>
      <c r="H25" s="4">
        <f t="shared" si="1"/>
        <v>671819.53</v>
      </c>
      <c r="I25" s="8">
        <v>3200</v>
      </c>
    </row>
    <row r="26" spans="2:9" x14ac:dyDescent="0.2">
      <c r="B26" s="55" t="s">
        <v>78</v>
      </c>
      <c r="C26" s="4">
        <v>186179.20000000001</v>
      </c>
      <c r="D26" s="4">
        <v>972612.5</v>
      </c>
      <c r="E26" s="4">
        <f t="shared" si="0"/>
        <v>1158791.7</v>
      </c>
      <c r="F26" s="4">
        <v>217812.5</v>
      </c>
      <c r="G26" s="4">
        <v>217812.5</v>
      </c>
      <c r="H26" s="4">
        <f t="shared" si="1"/>
        <v>940979.19999999995</v>
      </c>
      <c r="I26" s="8">
        <v>3300</v>
      </c>
    </row>
    <row r="27" spans="2:9" x14ac:dyDescent="0.2">
      <c r="B27" s="55" t="s">
        <v>79</v>
      </c>
      <c r="C27" s="4">
        <v>461389.67</v>
      </c>
      <c r="D27" s="4">
        <v>200000</v>
      </c>
      <c r="E27" s="4">
        <f t="shared" si="0"/>
        <v>661389.66999999993</v>
      </c>
      <c r="F27" s="4">
        <v>95320.84</v>
      </c>
      <c r="G27" s="4">
        <v>95320.84</v>
      </c>
      <c r="H27" s="4">
        <f t="shared" si="1"/>
        <v>566068.82999999996</v>
      </c>
      <c r="I27" s="8">
        <v>3400</v>
      </c>
    </row>
    <row r="28" spans="2:9" x14ac:dyDescent="0.2">
      <c r="B28" s="55" t="s">
        <v>80</v>
      </c>
      <c r="C28" s="4">
        <v>2251282.52</v>
      </c>
      <c r="D28" s="4">
        <v>5951659.3200000003</v>
      </c>
      <c r="E28" s="4">
        <f t="shared" si="0"/>
        <v>8202941.8399999999</v>
      </c>
      <c r="F28" s="4">
        <v>685995.48</v>
      </c>
      <c r="G28" s="4">
        <v>685995.48</v>
      </c>
      <c r="H28" s="4">
        <f t="shared" si="1"/>
        <v>7516946.3599999994</v>
      </c>
      <c r="I28" s="8">
        <v>3500</v>
      </c>
    </row>
    <row r="29" spans="2:9" x14ac:dyDescent="0.2">
      <c r="B29" s="55" t="s">
        <v>81</v>
      </c>
      <c r="C29" s="4">
        <v>82992</v>
      </c>
      <c r="D29" s="4">
        <v>0</v>
      </c>
      <c r="E29" s="4">
        <f t="shared" si="0"/>
        <v>82992</v>
      </c>
      <c r="F29" s="4">
        <v>0</v>
      </c>
      <c r="G29" s="4">
        <v>0</v>
      </c>
      <c r="H29" s="4">
        <f t="shared" si="1"/>
        <v>82992</v>
      </c>
      <c r="I29" s="8">
        <v>3600</v>
      </c>
    </row>
    <row r="30" spans="2:9" x14ac:dyDescent="0.2">
      <c r="B30" s="55" t="s">
        <v>82</v>
      </c>
      <c r="C30" s="4">
        <v>862226.27</v>
      </c>
      <c r="D30" s="4">
        <v>150000</v>
      </c>
      <c r="E30" s="4">
        <f t="shared" si="0"/>
        <v>1012226.27</v>
      </c>
      <c r="F30" s="4">
        <v>138631.60999999999</v>
      </c>
      <c r="G30" s="4">
        <v>138631.60999999999</v>
      </c>
      <c r="H30" s="4">
        <f t="shared" si="1"/>
        <v>873594.66</v>
      </c>
      <c r="I30" s="8">
        <v>3700</v>
      </c>
    </row>
    <row r="31" spans="2:9" x14ac:dyDescent="0.2">
      <c r="B31" s="55" t="s">
        <v>83</v>
      </c>
      <c r="C31" s="4">
        <v>1738177.83</v>
      </c>
      <c r="D31" s="4">
        <v>25003.78</v>
      </c>
      <c r="E31" s="4">
        <f t="shared" si="0"/>
        <v>1763181.61</v>
      </c>
      <c r="F31" s="4">
        <v>343946.82</v>
      </c>
      <c r="G31" s="4">
        <v>343946.82</v>
      </c>
      <c r="H31" s="4">
        <f t="shared" si="1"/>
        <v>1419234.79</v>
      </c>
      <c r="I31" s="8">
        <v>3800</v>
      </c>
    </row>
    <row r="32" spans="2:9" x14ac:dyDescent="0.2">
      <c r="B32" s="55" t="s">
        <v>18</v>
      </c>
      <c r="C32" s="4">
        <v>510920</v>
      </c>
      <c r="D32" s="4">
        <v>525000</v>
      </c>
      <c r="E32" s="4">
        <f t="shared" si="0"/>
        <v>1035920</v>
      </c>
      <c r="F32" s="4">
        <v>242371</v>
      </c>
      <c r="G32" s="4">
        <v>242371</v>
      </c>
      <c r="H32" s="4">
        <f t="shared" si="1"/>
        <v>793549</v>
      </c>
      <c r="I32" s="8">
        <v>3900</v>
      </c>
    </row>
    <row r="33" spans="2:9" x14ac:dyDescent="0.2">
      <c r="B33" s="16" t="s">
        <v>124</v>
      </c>
      <c r="C33" s="12">
        <f>SUM(C34:C42)</f>
        <v>10081114.9</v>
      </c>
      <c r="D33" s="12">
        <f>SUM(D34:D42)</f>
        <v>9127960.3900000006</v>
      </c>
      <c r="E33" s="12">
        <f t="shared" si="0"/>
        <v>19209075.289999999</v>
      </c>
      <c r="F33" s="12">
        <f>SUM(F34:F42)</f>
        <v>5661276.3700000001</v>
      </c>
      <c r="G33" s="12">
        <f>SUM(G34:G42)</f>
        <v>5661276.3700000001</v>
      </c>
      <c r="H33" s="12">
        <f t="shared" si="1"/>
        <v>13547798.919999998</v>
      </c>
      <c r="I33" s="17">
        <v>0</v>
      </c>
    </row>
    <row r="34" spans="2:9" x14ac:dyDescent="0.2">
      <c r="B34" s="55" t="s">
        <v>84</v>
      </c>
      <c r="C34" s="4">
        <v>0</v>
      </c>
      <c r="D34" s="4">
        <v>0</v>
      </c>
      <c r="E34" s="4">
        <f t="shared" si="0"/>
        <v>0</v>
      </c>
      <c r="F34" s="4">
        <v>0</v>
      </c>
      <c r="G34" s="4">
        <v>0</v>
      </c>
      <c r="H34" s="4">
        <f t="shared" si="1"/>
        <v>0</v>
      </c>
      <c r="I34" s="8">
        <v>4100</v>
      </c>
    </row>
    <row r="35" spans="2:9" x14ac:dyDescent="0.2">
      <c r="B35" s="55" t="s">
        <v>85</v>
      </c>
      <c r="C35" s="4">
        <v>3840000</v>
      </c>
      <c r="D35" s="4">
        <v>-300000</v>
      </c>
      <c r="E35" s="4">
        <f t="shared" si="0"/>
        <v>3540000</v>
      </c>
      <c r="F35" s="4">
        <v>960000</v>
      </c>
      <c r="G35" s="4">
        <v>960000</v>
      </c>
      <c r="H35" s="4">
        <f t="shared" si="1"/>
        <v>2580000</v>
      </c>
      <c r="I35" s="8">
        <v>4200</v>
      </c>
    </row>
    <row r="36" spans="2:9" x14ac:dyDescent="0.2">
      <c r="B36" s="55" t="s">
        <v>86</v>
      </c>
      <c r="C36" s="4">
        <v>0</v>
      </c>
      <c r="D36" s="4">
        <v>0</v>
      </c>
      <c r="E36" s="4">
        <f t="shared" si="0"/>
        <v>0</v>
      </c>
      <c r="F36" s="4">
        <v>0</v>
      </c>
      <c r="G36" s="4">
        <v>0</v>
      </c>
      <c r="H36" s="4">
        <f t="shared" si="1"/>
        <v>0</v>
      </c>
      <c r="I36" s="8">
        <v>4300</v>
      </c>
    </row>
    <row r="37" spans="2:9" x14ac:dyDescent="0.2">
      <c r="B37" s="55" t="s">
        <v>87</v>
      </c>
      <c r="C37" s="4">
        <v>6241114.9000000004</v>
      </c>
      <c r="D37" s="4">
        <v>9427960.3900000006</v>
      </c>
      <c r="E37" s="4">
        <f t="shared" si="0"/>
        <v>15669075.290000001</v>
      </c>
      <c r="F37" s="4">
        <v>4701276.37</v>
      </c>
      <c r="G37" s="4">
        <v>4701276.37</v>
      </c>
      <c r="H37" s="4">
        <f t="shared" si="1"/>
        <v>10967798.920000002</v>
      </c>
      <c r="I37" s="8">
        <v>4400</v>
      </c>
    </row>
    <row r="38" spans="2:9" x14ac:dyDescent="0.2">
      <c r="B38" s="55" t="s">
        <v>39</v>
      </c>
      <c r="C38" s="4">
        <v>0</v>
      </c>
      <c r="D38" s="4">
        <v>0</v>
      </c>
      <c r="E38" s="4">
        <f t="shared" si="0"/>
        <v>0</v>
      </c>
      <c r="F38" s="4">
        <v>0</v>
      </c>
      <c r="G38" s="4">
        <v>0</v>
      </c>
      <c r="H38" s="4">
        <f t="shared" si="1"/>
        <v>0</v>
      </c>
      <c r="I38" s="8">
        <v>4500</v>
      </c>
    </row>
    <row r="39" spans="2:9" x14ac:dyDescent="0.2">
      <c r="B39" s="55" t="s">
        <v>88</v>
      </c>
      <c r="C39" s="4">
        <v>0</v>
      </c>
      <c r="D39" s="4">
        <v>0</v>
      </c>
      <c r="E39" s="4">
        <f t="shared" si="0"/>
        <v>0</v>
      </c>
      <c r="F39" s="4">
        <v>0</v>
      </c>
      <c r="G39" s="4">
        <v>0</v>
      </c>
      <c r="H39" s="4">
        <f t="shared" si="1"/>
        <v>0</v>
      </c>
      <c r="I39" s="8">
        <v>4600</v>
      </c>
    </row>
    <row r="40" spans="2:9" x14ac:dyDescent="0.2">
      <c r="B40" s="55" t="s">
        <v>89</v>
      </c>
      <c r="C40" s="4">
        <v>0</v>
      </c>
      <c r="D40" s="4">
        <v>0</v>
      </c>
      <c r="E40" s="4">
        <f t="shared" si="0"/>
        <v>0</v>
      </c>
      <c r="F40" s="4">
        <v>0</v>
      </c>
      <c r="G40" s="4">
        <v>0</v>
      </c>
      <c r="H40" s="4">
        <f t="shared" si="1"/>
        <v>0</v>
      </c>
      <c r="I40" s="8">
        <v>4700</v>
      </c>
    </row>
    <row r="41" spans="2:9" x14ac:dyDescent="0.2">
      <c r="B41" s="55" t="s">
        <v>35</v>
      </c>
      <c r="C41" s="4">
        <v>0</v>
      </c>
      <c r="D41" s="4">
        <v>0</v>
      </c>
      <c r="E41" s="4">
        <f t="shared" si="0"/>
        <v>0</v>
      </c>
      <c r="F41" s="4">
        <v>0</v>
      </c>
      <c r="G41" s="4">
        <v>0</v>
      </c>
      <c r="H41" s="4">
        <f t="shared" si="1"/>
        <v>0</v>
      </c>
      <c r="I41" s="8">
        <v>4800</v>
      </c>
    </row>
    <row r="42" spans="2:9" x14ac:dyDescent="0.2">
      <c r="B42" s="55" t="s">
        <v>90</v>
      </c>
      <c r="C42" s="4">
        <v>0</v>
      </c>
      <c r="D42" s="4">
        <v>0</v>
      </c>
      <c r="E42" s="4">
        <f t="shared" si="0"/>
        <v>0</v>
      </c>
      <c r="F42" s="4">
        <v>0</v>
      </c>
      <c r="G42" s="4">
        <v>0</v>
      </c>
      <c r="H42" s="4">
        <f t="shared" si="1"/>
        <v>0</v>
      </c>
      <c r="I42" s="8">
        <v>4900</v>
      </c>
    </row>
    <row r="43" spans="2:9" x14ac:dyDescent="0.2">
      <c r="B43" s="16" t="s">
        <v>125</v>
      </c>
      <c r="C43" s="12">
        <f>SUM(C44:C52)</f>
        <v>7644</v>
      </c>
      <c r="D43" s="12">
        <f>SUM(D44:D52)</f>
        <v>2535413.0099999998</v>
      </c>
      <c r="E43" s="12">
        <f t="shared" si="0"/>
        <v>2543057.0099999998</v>
      </c>
      <c r="F43" s="12">
        <f>SUM(F44:F52)</f>
        <v>150250.04999999999</v>
      </c>
      <c r="G43" s="12">
        <f>SUM(G44:G52)</f>
        <v>150250.04999999999</v>
      </c>
      <c r="H43" s="12">
        <f t="shared" si="1"/>
        <v>2392806.96</v>
      </c>
      <c r="I43" s="17">
        <v>0</v>
      </c>
    </row>
    <row r="44" spans="2:9" x14ac:dyDescent="0.2">
      <c r="B44" s="56" t="s">
        <v>91</v>
      </c>
      <c r="C44" s="4">
        <v>0</v>
      </c>
      <c r="D44" s="4">
        <v>341513.01</v>
      </c>
      <c r="E44" s="4">
        <f t="shared" si="0"/>
        <v>341513.01</v>
      </c>
      <c r="F44" s="4">
        <v>150250.04999999999</v>
      </c>
      <c r="G44" s="4">
        <v>150250.04999999999</v>
      </c>
      <c r="H44" s="4">
        <f t="shared" si="1"/>
        <v>191262.96000000002</v>
      </c>
      <c r="I44" s="8">
        <v>5100</v>
      </c>
    </row>
    <row r="45" spans="2:9" x14ac:dyDescent="0.2">
      <c r="B45" s="55" t="s">
        <v>92</v>
      </c>
      <c r="C45" s="4">
        <v>0</v>
      </c>
      <c r="D45" s="4">
        <v>0</v>
      </c>
      <c r="E45" s="4">
        <f t="shared" si="0"/>
        <v>0</v>
      </c>
      <c r="F45" s="4">
        <v>0</v>
      </c>
      <c r="G45" s="4">
        <v>0</v>
      </c>
      <c r="H45" s="4">
        <f t="shared" si="1"/>
        <v>0</v>
      </c>
      <c r="I45" s="8">
        <v>5200</v>
      </c>
    </row>
    <row r="46" spans="2:9" x14ac:dyDescent="0.2">
      <c r="B46" s="55" t="s">
        <v>93</v>
      </c>
      <c r="C46" s="4">
        <v>0</v>
      </c>
      <c r="D46" s="4">
        <v>0</v>
      </c>
      <c r="E46" s="4">
        <f t="shared" si="0"/>
        <v>0</v>
      </c>
      <c r="F46" s="4">
        <v>0</v>
      </c>
      <c r="G46" s="4">
        <v>0</v>
      </c>
      <c r="H46" s="4">
        <f t="shared" si="1"/>
        <v>0</v>
      </c>
      <c r="I46" s="8">
        <v>5300</v>
      </c>
    </row>
    <row r="47" spans="2:9" x14ac:dyDescent="0.2">
      <c r="B47" s="55" t="s">
        <v>94</v>
      </c>
      <c r="C47" s="4">
        <v>0</v>
      </c>
      <c r="D47" s="4">
        <v>2191000</v>
      </c>
      <c r="E47" s="4">
        <f t="shared" si="0"/>
        <v>2191000</v>
      </c>
      <c r="F47" s="4">
        <v>0</v>
      </c>
      <c r="G47" s="4">
        <v>0</v>
      </c>
      <c r="H47" s="4">
        <f t="shared" si="1"/>
        <v>2191000</v>
      </c>
      <c r="I47" s="8">
        <v>5400</v>
      </c>
    </row>
    <row r="48" spans="2:9" x14ac:dyDescent="0.2">
      <c r="B48" s="55" t="s">
        <v>95</v>
      </c>
      <c r="C48" s="4">
        <v>0</v>
      </c>
      <c r="D48" s="4">
        <v>0</v>
      </c>
      <c r="E48" s="4">
        <f t="shared" si="0"/>
        <v>0</v>
      </c>
      <c r="F48" s="4">
        <v>0</v>
      </c>
      <c r="G48" s="4">
        <v>0</v>
      </c>
      <c r="H48" s="4">
        <f t="shared" si="1"/>
        <v>0</v>
      </c>
      <c r="I48" s="8">
        <v>5500</v>
      </c>
    </row>
    <row r="49" spans="2:9" x14ac:dyDescent="0.2">
      <c r="B49" s="55" t="s">
        <v>96</v>
      </c>
      <c r="C49" s="4">
        <v>7644</v>
      </c>
      <c r="D49" s="4">
        <v>2900</v>
      </c>
      <c r="E49" s="4">
        <f t="shared" si="0"/>
        <v>10544</v>
      </c>
      <c r="F49" s="4">
        <v>0</v>
      </c>
      <c r="G49" s="4">
        <v>0</v>
      </c>
      <c r="H49" s="4">
        <f t="shared" si="1"/>
        <v>10544</v>
      </c>
      <c r="I49" s="8">
        <v>5600</v>
      </c>
    </row>
    <row r="50" spans="2:9" x14ac:dyDescent="0.2">
      <c r="B50" s="55" t="s">
        <v>97</v>
      </c>
      <c r="C50" s="4">
        <v>0</v>
      </c>
      <c r="D50" s="4">
        <v>0</v>
      </c>
      <c r="E50" s="4">
        <f t="shared" si="0"/>
        <v>0</v>
      </c>
      <c r="F50" s="4">
        <v>0</v>
      </c>
      <c r="G50" s="4">
        <v>0</v>
      </c>
      <c r="H50" s="4">
        <f t="shared" si="1"/>
        <v>0</v>
      </c>
      <c r="I50" s="8">
        <v>5700</v>
      </c>
    </row>
    <row r="51" spans="2:9" x14ac:dyDescent="0.2">
      <c r="B51" s="55" t="s">
        <v>98</v>
      </c>
      <c r="C51" s="4">
        <v>0</v>
      </c>
      <c r="D51" s="4">
        <v>0</v>
      </c>
      <c r="E51" s="4">
        <f t="shared" si="0"/>
        <v>0</v>
      </c>
      <c r="F51" s="4">
        <v>0</v>
      </c>
      <c r="G51" s="4">
        <v>0</v>
      </c>
      <c r="H51" s="4">
        <f t="shared" si="1"/>
        <v>0</v>
      </c>
      <c r="I51" s="8">
        <v>5800</v>
      </c>
    </row>
    <row r="52" spans="2:9" x14ac:dyDescent="0.2">
      <c r="B52" s="55" t="s">
        <v>99</v>
      </c>
      <c r="C52" s="4">
        <v>0</v>
      </c>
      <c r="D52" s="4">
        <v>0</v>
      </c>
      <c r="E52" s="4">
        <f t="shared" si="0"/>
        <v>0</v>
      </c>
      <c r="F52" s="4">
        <v>0</v>
      </c>
      <c r="G52" s="4">
        <v>0</v>
      </c>
      <c r="H52" s="4">
        <f t="shared" si="1"/>
        <v>0</v>
      </c>
      <c r="I52" s="8">
        <v>5900</v>
      </c>
    </row>
    <row r="53" spans="2:9" x14ac:dyDescent="0.2">
      <c r="B53" s="16" t="s">
        <v>60</v>
      </c>
      <c r="C53" s="12">
        <f>SUM(C54:C56)</f>
        <v>25293887.07</v>
      </c>
      <c r="D53" s="12">
        <f>SUM(D54:D56)</f>
        <v>39196685.079999998</v>
      </c>
      <c r="E53" s="12">
        <f t="shared" si="0"/>
        <v>64490572.149999999</v>
      </c>
      <c r="F53" s="12">
        <f>SUM(F54:F56)</f>
        <v>24402728.850000001</v>
      </c>
      <c r="G53" s="12">
        <f>SUM(G54:G56)</f>
        <v>24402728.850000001</v>
      </c>
      <c r="H53" s="12">
        <f t="shared" si="1"/>
        <v>40087843.299999997</v>
      </c>
      <c r="I53" s="17">
        <v>0</v>
      </c>
    </row>
    <row r="54" spans="2:9" x14ac:dyDescent="0.2">
      <c r="B54" s="55" t="s">
        <v>100</v>
      </c>
      <c r="C54" s="4">
        <v>25193887.07</v>
      </c>
      <c r="D54" s="4">
        <v>39196685.079999998</v>
      </c>
      <c r="E54" s="4">
        <f t="shared" si="0"/>
        <v>64390572.149999999</v>
      </c>
      <c r="F54" s="4">
        <v>24402728.850000001</v>
      </c>
      <c r="G54" s="4">
        <v>24402728.850000001</v>
      </c>
      <c r="H54" s="4">
        <f t="shared" si="1"/>
        <v>39987843.299999997</v>
      </c>
      <c r="I54" s="8">
        <v>6100</v>
      </c>
    </row>
    <row r="55" spans="2:9" x14ac:dyDescent="0.2">
      <c r="B55" s="55" t="s">
        <v>101</v>
      </c>
      <c r="C55" s="4">
        <v>0</v>
      </c>
      <c r="D55" s="4">
        <v>0</v>
      </c>
      <c r="E55" s="4">
        <f t="shared" si="0"/>
        <v>0</v>
      </c>
      <c r="F55" s="4">
        <v>0</v>
      </c>
      <c r="G55" s="4">
        <v>0</v>
      </c>
      <c r="H55" s="4">
        <f t="shared" si="1"/>
        <v>0</v>
      </c>
      <c r="I55" s="8">
        <v>6200</v>
      </c>
    </row>
    <row r="56" spans="2:9" x14ac:dyDescent="0.2">
      <c r="B56" s="55" t="s">
        <v>102</v>
      </c>
      <c r="C56" s="4">
        <v>100000</v>
      </c>
      <c r="D56" s="4">
        <v>0</v>
      </c>
      <c r="E56" s="4">
        <f t="shared" si="0"/>
        <v>100000</v>
      </c>
      <c r="F56" s="4">
        <v>0</v>
      </c>
      <c r="G56" s="4">
        <v>0</v>
      </c>
      <c r="H56" s="4">
        <f t="shared" si="1"/>
        <v>100000</v>
      </c>
      <c r="I56" s="8">
        <v>6300</v>
      </c>
    </row>
    <row r="57" spans="2:9" x14ac:dyDescent="0.2">
      <c r="B57" s="16" t="s">
        <v>126</v>
      </c>
      <c r="C57" s="12">
        <f>SUM(C58:C64)</f>
        <v>0</v>
      </c>
      <c r="D57" s="12">
        <f>SUM(D58:D64)</f>
        <v>0</v>
      </c>
      <c r="E57" s="12">
        <f t="shared" si="0"/>
        <v>0</v>
      </c>
      <c r="F57" s="12">
        <f>SUM(F58:F64)</f>
        <v>0</v>
      </c>
      <c r="G57" s="12">
        <f>SUM(G58:G64)</f>
        <v>0</v>
      </c>
      <c r="H57" s="12">
        <f t="shared" si="1"/>
        <v>0</v>
      </c>
      <c r="I57" s="17">
        <v>0</v>
      </c>
    </row>
    <row r="58" spans="2:9" x14ac:dyDescent="0.2">
      <c r="B58" s="55" t="s">
        <v>103</v>
      </c>
      <c r="C58" s="4">
        <v>0</v>
      </c>
      <c r="D58" s="4">
        <v>0</v>
      </c>
      <c r="E58" s="4">
        <f t="shared" si="0"/>
        <v>0</v>
      </c>
      <c r="F58" s="4">
        <v>0</v>
      </c>
      <c r="G58" s="4">
        <v>0</v>
      </c>
      <c r="H58" s="4">
        <f t="shared" si="1"/>
        <v>0</v>
      </c>
      <c r="I58" s="8">
        <v>7100</v>
      </c>
    </row>
    <row r="59" spans="2:9" x14ac:dyDescent="0.2">
      <c r="B59" s="55" t="s">
        <v>104</v>
      </c>
      <c r="C59" s="4">
        <v>0</v>
      </c>
      <c r="D59" s="4">
        <v>0</v>
      </c>
      <c r="E59" s="4">
        <f t="shared" si="0"/>
        <v>0</v>
      </c>
      <c r="F59" s="4">
        <v>0</v>
      </c>
      <c r="G59" s="4">
        <v>0</v>
      </c>
      <c r="H59" s="4">
        <f t="shared" si="1"/>
        <v>0</v>
      </c>
      <c r="I59" s="8">
        <v>7200</v>
      </c>
    </row>
    <row r="60" spans="2:9" x14ac:dyDescent="0.2">
      <c r="B60" s="55" t="s">
        <v>105</v>
      </c>
      <c r="C60" s="4">
        <v>0</v>
      </c>
      <c r="D60" s="4">
        <v>0</v>
      </c>
      <c r="E60" s="4">
        <f t="shared" si="0"/>
        <v>0</v>
      </c>
      <c r="F60" s="4">
        <v>0</v>
      </c>
      <c r="G60" s="4">
        <v>0</v>
      </c>
      <c r="H60" s="4">
        <f t="shared" si="1"/>
        <v>0</v>
      </c>
      <c r="I60" s="8">
        <v>7300</v>
      </c>
    </row>
    <row r="61" spans="2:9" x14ac:dyDescent="0.2">
      <c r="B61" s="55" t="s">
        <v>106</v>
      </c>
      <c r="C61" s="4">
        <v>0</v>
      </c>
      <c r="D61" s="4">
        <v>0</v>
      </c>
      <c r="E61" s="4">
        <f t="shared" si="0"/>
        <v>0</v>
      </c>
      <c r="F61" s="4">
        <v>0</v>
      </c>
      <c r="G61" s="4">
        <v>0</v>
      </c>
      <c r="H61" s="4">
        <f t="shared" si="1"/>
        <v>0</v>
      </c>
      <c r="I61" s="8">
        <v>7400</v>
      </c>
    </row>
    <row r="62" spans="2:9" x14ac:dyDescent="0.2">
      <c r="B62" s="55" t="s">
        <v>107</v>
      </c>
      <c r="C62" s="4">
        <v>0</v>
      </c>
      <c r="D62" s="4">
        <v>0</v>
      </c>
      <c r="E62" s="4">
        <f t="shared" si="0"/>
        <v>0</v>
      </c>
      <c r="F62" s="4">
        <v>0</v>
      </c>
      <c r="G62" s="4">
        <v>0</v>
      </c>
      <c r="H62" s="4">
        <f t="shared" si="1"/>
        <v>0</v>
      </c>
      <c r="I62" s="8">
        <v>7500</v>
      </c>
    </row>
    <row r="63" spans="2:9" x14ac:dyDescent="0.2">
      <c r="B63" s="55" t="s">
        <v>108</v>
      </c>
      <c r="C63" s="4">
        <v>0</v>
      </c>
      <c r="D63" s="4">
        <v>0</v>
      </c>
      <c r="E63" s="4">
        <f t="shared" si="0"/>
        <v>0</v>
      </c>
      <c r="F63" s="4">
        <v>0</v>
      </c>
      <c r="G63" s="4">
        <v>0</v>
      </c>
      <c r="H63" s="4">
        <f t="shared" si="1"/>
        <v>0</v>
      </c>
      <c r="I63" s="8">
        <v>7600</v>
      </c>
    </row>
    <row r="64" spans="2:9" x14ac:dyDescent="0.2">
      <c r="B64" s="55" t="s">
        <v>109</v>
      </c>
      <c r="C64" s="4">
        <v>0</v>
      </c>
      <c r="D64" s="4">
        <v>0</v>
      </c>
      <c r="E64" s="4">
        <f t="shared" si="0"/>
        <v>0</v>
      </c>
      <c r="F64" s="4">
        <v>0</v>
      </c>
      <c r="G64" s="4">
        <v>0</v>
      </c>
      <c r="H64" s="4">
        <f t="shared" si="1"/>
        <v>0</v>
      </c>
      <c r="I64" s="8">
        <v>7900</v>
      </c>
    </row>
    <row r="65" spans="2:9" x14ac:dyDescent="0.2">
      <c r="B65" s="16" t="s">
        <v>127</v>
      </c>
      <c r="C65" s="12">
        <f>SUM(C66:C68)</f>
        <v>0</v>
      </c>
      <c r="D65" s="12">
        <f>SUM(D66:D68)</f>
        <v>0</v>
      </c>
      <c r="E65" s="12">
        <f t="shared" si="0"/>
        <v>0</v>
      </c>
      <c r="F65" s="12">
        <f>SUM(F66:F68)</f>
        <v>0</v>
      </c>
      <c r="G65" s="12">
        <f>SUM(G66:G68)</f>
        <v>0</v>
      </c>
      <c r="H65" s="12">
        <f t="shared" si="1"/>
        <v>0</v>
      </c>
      <c r="I65" s="17">
        <v>0</v>
      </c>
    </row>
    <row r="66" spans="2:9" x14ac:dyDescent="0.2">
      <c r="B66" s="55" t="s">
        <v>36</v>
      </c>
      <c r="C66" s="4">
        <v>0</v>
      </c>
      <c r="D66" s="4">
        <v>0</v>
      </c>
      <c r="E66" s="4">
        <f t="shared" si="0"/>
        <v>0</v>
      </c>
      <c r="F66" s="4">
        <v>0</v>
      </c>
      <c r="G66" s="4">
        <v>0</v>
      </c>
      <c r="H66" s="4">
        <f t="shared" si="1"/>
        <v>0</v>
      </c>
      <c r="I66" s="8">
        <v>8100</v>
      </c>
    </row>
    <row r="67" spans="2:9" x14ac:dyDescent="0.2">
      <c r="B67" s="55" t="s">
        <v>37</v>
      </c>
      <c r="C67" s="4">
        <v>0</v>
      </c>
      <c r="D67" s="4">
        <v>0</v>
      </c>
      <c r="E67" s="4">
        <f t="shared" si="0"/>
        <v>0</v>
      </c>
      <c r="F67" s="4">
        <v>0</v>
      </c>
      <c r="G67" s="4">
        <v>0</v>
      </c>
      <c r="H67" s="4">
        <f t="shared" si="1"/>
        <v>0</v>
      </c>
      <c r="I67" s="8">
        <v>8300</v>
      </c>
    </row>
    <row r="68" spans="2:9" x14ac:dyDescent="0.2">
      <c r="B68" s="55" t="s">
        <v>38</v>
      </c>
      <c r="C68" s="4">
        <v>0</v>
      </c>
      <c r="D68" s="4">
        <v>0</v>
      </c>
      <c r="E68" s="4">
        <f t="shared" si="0"/>
        <v>0</v>
      </c>
      <c r="F68" s="4">
        <v>0</v>
      </c>
      <c r="G68" s="4">
        <v>0</v>
      </c>
      <c r="H68" s="4">
        <f t="shared" si="1"/>
        <v>0</v>
      </c>
      <c r="I68" s="8">
        <v>8500</v>
      </c>
    </row>
    <row r="69" spans="2:9" x14ac:dyDescent="0.2">
      <c r="B69" s="16" t="s">
        <v>61</v>
      </c>
      <c r="C69" s="12">
        <f>SUM(C70:C76)</f>
        <v>0</v>
      </c>
      <c r="D69" s="12">
        <f>SUM(D70:D76)</f>
        <v>0</v>
      </c>
      <c r="E69" s="12">
        <f t="shared" si="0"/>
        <v>0</v>
      </c>
      <c r="F69" s="12">
        <f>SUM(F70:F76)</f>
        <v>0</v>
      </c>
      <c r="G69" s="12">
        <f>SUM(G70:G76)</f>
        <v>0</v>
      </c>
      <c r="H69" s="12">
        <f t="shared" si="1"/>
        <v>0</v>
      </c>
      <c r="I69" s="17">
        <v>0</v>
      </c>
    </row>
    <row r="70" spans="2:9" x14ac:dyDescent="0.2">
      <c r="B70" s="55" t="s">
        <v>110</v>
      </c>
      <c r="C70" s="4">
        <v>0</v>
      </c>
      <c r="D70" s="4">
        <v>0</v>
      </c>
      <c r="E70" s="4">
        <f t="shared" ref="E70:E76" si="2">C70+D70</f>
        <v>0</v>
      </c>
      <c r="F70" s="4">
        <v>0</v>
      </c>
      <c r="G70" s="4">
        <v>0</v>
      </c>
      <c r="H70" s="4">
        <f t="shared" ref="H70:H76" si="3">E70-F70</f>
        <v>0</v>
      </c>
      <c r="I70" s="8">
        <v>9100</v>
      </c>
    </row>
    <row r="71" spans="2:9" x14ac:dyDescent="0.2">
      <c r="B71" s="55" t="s">
        <v>111</v>
      </c>
      <c r="C71" s="4">
        <v>0</v>
      </c>
      <c r="D71" s="4">
        <v>0</v>
      </c>
      <c r="E71" s="4">
        <f t="shared" si="2"/>
        <v>0</v>
      </c>
      <c r="F71" s="4">
        <v>0</v>
      </c>
      <c r="G71" s="4">
        <v>0</v>
      </c>
      <c r="H71" s="4">
        <f t="shared" si="3"/>
        <v>0</v>
      </c>
      <c r="I71" s="8">
        <v>9200</v>
      </c>
    </row>
    <row r="72" spans="2:9" x14ac:dyDescent="0.2">
      <c r="B72" s="55" t="s">
        <v>112</v>
      </c>
      <c r="C72" s="4">
        <v>0</v>
      </c>
      <c r="D72" s="4">
        <v>0</v>
      </c>
      <c r="E72" s="4">
        <f t="shared" si="2"/>
        <v>0</v>
      </c>
      <c r="F72" s="4">
        <v>0</v>
      </c>
      <c r="G72" s="4">
        <v>0</v>
      </c>
      <c r="H72" s="4">
        <f t="shared" si="3"/>
        <v>0</v>
      </c>
      <c r="I72" s="8">
        <v>9300</v>
      </c>
    </row>
    <row r="73" spans="2:9" x14ac:dyDescent="0.2">
      <c r="B73" s="55" t="s">
        <v>113</v>
      </c>
      <c r="C73" s="4">
        <v>0</v>
      </c>
      <c r="D73" s="4">
        <v>0</v>
      </c>
      <c r="E73" s="4">
        <f t="shared" si="2"/>
        <v>0</v>
      </c>
      <c r="F73" s="4">
        <v>0</v>
      </c>
      <c r="G73" s="4">
        <v>0</v>
      </c>
      <c r="H73" s="4">
        <f t="shared" si="3"/>
        <v>0</v>
      </c>
      <c r="I73" s="8">
        <v>9400</v>
      </c>
    </row>
    <row r="74" spans="2:9" x14ac:dyDescent="0.2">
      <c r="B74" s="55" t="s">
        <v>114</v>
      </c>
      <c r="C74" s="4">
        <v>0</v>
      </c>
      <c r="D74" s="4">
        <v>0</v>
      </c>
      <c r="E74" s="4">
        <f t="shared" si="2"/>
        <v>0</v>
      </c>
      <c r="F74" s="4">
        <v>0</v>
      </c>
      <c r="G74" s="4">
        <v>0</v>
      </c>
      <c r="H74" s="4">
        <f t="shared" si="3"/>
        <v>0</v>
      </c>
      <c r="I74" s="8">
        <v>9500</v>
      </c>
    </row>
    <row r="75" spans="2:9" x14ac:dyDescent="0.2">
      <c r="B75" s="55" t="s">
        <v>115</v>
      </c>
      <c r="C75" s="4">
        <v>0</v>
      </c>
      <c r="D75" s="4">
        <v>0</v>
      </c>
      <c r="E75" s="4">
        <f t="shared" si="2"/>
        <v>0</v>
      </c>
      <c r="F75" s="4">
        <v>0</v>
      </c>
      <c r="G75" s="4">
        <v>0</v>
      </c>
      <c r="H75" s="4">
        <f t="shared" si="3"/>
        <v>0</v>
      </c>
      <c r="I75" s="8">
        <v>9600</v>
      </c>
    </row>
    <row r="76" spans="2:9" x14ac:dyDescent="0.2">
      <c r="B76" s="57" t="s">
        <v>116</v>
      </c>
      <c r="C76" s="13">
        <v>0</v>
      </c>
      <c r="D76" s="13">
        <v>0</v>
      </c>
      <c r="E76" s="13">
        <f t="shared" si="2"/>
        <v>0</v>
      </c>
      <c r="F76" s="13">
        <v>0</v>
      </c>
      <c r="G76" s="13">
        <v>0</v>
      </c>
      <c r="H76" s="13">
        <f t="shared" si="3"/>
        <v>0</v>
      </c>
      <c r="I76" s="8">
        <v>9900</v>
      </c>
    </row>
    <row r="77" spans="2:9" x14ac:dyDescent="0.2">
      <c r="B77" s="58" t="s">
        <v>50</v>
      </c>
      <c r="C77" s="14">
        <f t="shared" ref="C77:H77" si="4">SUM(C5+C13+C23+C33+C43+C53+C57+C65+C69)</f>
        <v>75469225.180000007</v>
      </c>
      <c r="D77" s="14">
        <f t="shared" si="4"/>
        <v>74743641.449999988</v>
      </c>
      <c r="E77" s="14">
        <f t="shared" si="4"/>
        <v>150212866.63</v>
      </c>
      <c r="F77" s="14">
        <f t="shared" si="4"/>
        <v>40660623.590000004</v>
      </c>
      <c r="G77" s="14">
        <f t="shared" si="4"/>
        <v>40660623.590000004</v>
      </c>
      <c r="H77" s="14">
        <f t="shared" si="4"/>
        <v>109552243.03999999</v>
      </c>
    </row>
    <row r="79" spans="2:9" x14ac:dyDescent="0.2">
      <c r="B79" s="1" t="s">
        <v>120</v>
      </c>
    </row>
    <row r="95" spans="2:9" ht="12.75" x14ac:dyDescent="0.2">
      <c r="B95" s="47" t="s">
        <v>154</v>
      </c>
      <c r="C95" s="47"/>
      <c r="D95" s="39"/>
      <c r="E95" s="39"/>
      <c r="F95" s="47" t="s">
        <v>155</v>
      </c>
      <c r="G95" s="47"/>
      <c r="H95" s="47"/>
      <c r="I95" s="47"/>
    </row>
    <row r="96" spans="2:9" ht="12.75" x14ac:dyDescent="0.2">
      <c r="B96" s="47" t="s">
        <v>156</v>
      </c>
      <c r="C96" s="47"/>
      <c r="D96" s="39"/>
      <c r="E96" s="39"/>
      <c r="F96" s="47" t="s">
        <v>157</v>
      </c>
      <c r="G96" s="47"/>
      <c r="H96" s="47"/>
      <c r="I96" s="47"/>
    </row>
  </sheetData>
  <sheetProtection formatCells="0" formatColumns="0" formatRows="0" autoFilter="0"/>
  <mergeCells count="6">
    <mergeCell ref="B1:H1"/>
    <mergeCell ref="H2:H3"/>
    <mergeCell ref="B96:C96"/>
    <mergeCell ref="F95:I95"/>
    <mergeCell ref="F96:I96"/>
    <mergeCell ref="B95:C95"/>
  </mergeCells>
  <printOptions horizontalCentered="1"/>
  <pageMargins left="0.9055118110236221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view="pageBreakPreview" zoomScale="145" zoomScaleNormal="100" zoomScaleSheetLayoutView="145" workbookViewId="0">
      <selection activeCell="C22" sqref="C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61.5" customHeight="1" x14ac:dyDescent="0.2">
      <c r="A1" s="48" t="s">
        <v>130</v>
      </c>
      <c r="B1" s="43"/>
      <c r="C1" s="43"/>
      <c r="D1" s="43"/>
      <c r="E1" s="43"/>
      <c r="F1" s="43"/>
      <c r="G1" s="44"/>
    </row>
    <row r="2" spans="1:7" x14ac:dyDescent="0.2">
      <c r="A2" s="28"/>
      <c r="B2" s="25"/>
      <c r="C2" s="26"/>
      <c r="D2" s="23" t="s">
        <v>57</v>
      </c>
      <c r="E2" s="26"/>
      <c r="F2" s="27"/>
      <c r="G2" s="45" t="s">
        <v>56</v>
      </c>
    </row>
    <row r="3" spans="1:7" ht="24.95" customHeight="1" x14ac:dyDescent="0.2">
      <c r="A3" s="24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6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0"/>
      <c r="B5" s="31"/>
      <c r="C5" s="31"/>
      <c r="D5" s="31"/>
      <c r="E5" s="31"/>
      <c r="F5" s="31"/>
      <c r="G5" s="31"/>
    </row>
    <row r="6" spans="1:7" x14ac:dyDescent="0.2">
      <c r="A6" s="5" t="s">
        <v>0</v>
      </c>
      <c r="B6" s="4">
        <v>50167694.109999999</v>
      </c>
      <c r="C6" s="4">
        <v>33011543.359999999</v>
      </c>
      <c r="D6" s="4">
        <f>B6+C6</f>
        <v>83179237.469999999</v>
      </c>
      <c r="E6" s="4">
        <v>16107644.689999999</v>
      </c>
      <c r="F6" s="4">
        <v>16107644.689999999</v>
      </c>
      <c r="G6" s="4">
        <f>D6-E6</f>
        <v>67071592.780000001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25301531.07</v>
      </c>
      <c r="C8" s="4">
        <v>41732098.090000004</v>
      </c>
      <c r="D8" s="4">
        <f>B8+C8</f>
        <v>67033629.160000004</v>
      </c>
      <c r="E8" s="4">
        <v>24552978.899999999</v>
      </c>
      <c r="F8" s="4">
        <v>24552978.899999999</v>
      </c>
      <c r="G8" s="4">
        <f>D8-E8</f>
        <v>42480650.260000005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39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36" t="s">
        <v>36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35"/>
      <c r="B15" s="13"/>
      <c r="C15" s="13"/>
      <c r="D15" s="13"/>
      <c r="E15" s="13"/>
      <c r="F15" s="13"/>
      <c r="G15" s="13"/>
    </row>
    <row r="16" spans="1:7" x14ac:dyDescent="0.2">
      <c r="A16" s="9" t="s">
        <v>50</v>
      </c>
      <c r="B16" s="14">
        <f t="shared" ref="B16:G16" si="0">SUM(B6+B8+B10+B12+B14)</f>
        <v>75469225.180000007</v>
      </c>
      <c r="C16" s="14">
        <f t="shared" si="0"/>
        <v>74743641.450000003</v>
      </c>
      <c r="D16" s="14">
        <f t="shared" si="0"/>
        <v>150212866.63</v>
      </c>
      <c r="E16" s="14">
        <f t="shared" si="0"/>
        <v>40660623.589999996</v>
      </c>
      <c r="F16" s="14">
        <f t="shared" si="0"/>
        <v>40660623.589999996</v>
      </c>
      <c r="G16" s="14">
        <f t="shared" si="0"/>
        <v>109552243.04000001</v>
      </c>
    </row>
    <row r="28" spans="1:7" ht="12.75" x14ac:dyDescent="0.2">
      <c r="A28" s="47" t="s">
        <v>158</v>
      </c>
      <c r="B28" s="47"/>
      <c r="C28" s="40"/>
      <c r="D28" s="40"/>
      <c r="E28" s="47" t="s">
        <v>155</v>
      </c>
      <c r="F28" s="47"/>
      <c r="G28" s="47"/>
    </row>
    <row r="29" spans="1:7" ht="12.75" x14ac:dyDescent="0.2">
      <c r="A29" s="47" t="s">
        <v>156</v>
      </c>
      <c r="B29" s="47"/>
      <c r="C29" s="40"/>
      <c r="D29" s="40"/>
      <c r="E29" s="47" t="s">
        <v>157</v>
      </c>
      <c r="F29" s="47"/>
      <c r="G29" s="47"/>
    </row>
  </sheetData>
  <sheetProtection formatCells="0" formatColumns="0" formatRows="0" autoFilter="0"/>
  <mergeCells count="6">
    <mergeCell ref="G2:G3"/>
    <mergeCell ref="A1:G1"/>
    <mergeCell ref="A28:B28"/>
    <mergeCell ref="A29:B29"/>
    <mergeCell ref="E28:G28"/>
    <mergeCell ref="E29:G29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GridLines="0" view="pageBreakPreview" zoomScaleNormal="100" zoomScaleSheetLayoutView="100" workbookViewId="0">
      <selection activeCell="A83" sqref="A8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3.25" customHeight="1" x14ac:dyDescent="0.2">
      <c r="A1" s="49" t="s">
        <v>150</v>
      </c>
      <c r="B1" s="50"/>
      <c r="C1" s="50"/>
      <c r="D1" s="50"/>
      <c r="E1" s="50"/>
      <c r="F1" s="50"/>
      <c r="G1" s="51"/>
    </row>
    <row r="2" spans="1:7" ht="12.6" customHeight="1" x14ac:dyDescent="0.2">
      <c r="A2" s="33"/>
      <c r="B2" s="32"/>
      <c r="C2" s="32"/>
      <c r="D2" s="32"/>
      <c r="E2" s="32"/>
      <c r="F2" s="32"/>
      <c r="G2" s="34"/>
    </row>
    <row r="3" spans="1:7" x14ac:dyDescent="0.2">
      <c r="A3" s="28"/>
      <c r="B3" s="25"/>
      <c r="C3" s="26"/>
      <c r="D3" s="23" t="s">
        <v>57</v>
      </c>
      <c r="E3" s="26"/>
      <c r="F3" s="27"/>
      <c r="G3" s="45" t="s">
        <v>56</v>
      </c>
    </row>
    <row r="4" spans="1:7" ht="24.95" customHeight="1" x14ac:dyDescent="0.2">
      <c r="A4" s="24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6"/>
    </row>
    <row r="5" spans="1:7" x14ac:dyDescent="0.2">
      <c r="A5" s="29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18"/>
      <c r="B6" s="6"/>
      <c r="C6" s="6"/>
      <c r="D6" s="6"/>
      <c r="E6" s="6"/>
      <c r="F6" s="6"/>
      <c r="G6" s="6"/>
    </row>
    <row r="7" spans="1:7" x14ac:dyDescent="0.2">
      <c r="A7" s="19" t="s">
        <v>131</v>
      </c>
      <c r="B7" s="4">
        <v>4399829.21</v>
      </c>
      <c r="C7" s="4">
        <v>212110.76</v>
      </c>
      <c r="D7" s="4">
        <f>B7+C7</f>
        <v>4611939.97</v>
      </c>
      <c r="E7" s="4">
        <v>684248.76</v>
      </c>
      <c r="F7" s="4">
        <v>684248.76</v>
      </c>
      <c r="G7" s="4">
        <f>D7-E7</f>
        <v>3927691.21</v>
      </c>
    </row>
    <row r="8" spans="1:7" x14ac:dyDescent="0.2">
      <c r="A8" s="19" t="s">
        <v>132</v>
      </c>
      <c r="B8" s="4">
        <v>28163787.84</v>
      </c>
      <c r="C8" s="4">
        <v>40044850.289999999</v>
      </c>
      <c r="D8" s="4">
        <f t="shared" ref="D8:D13" si="0">B8+C8</f>
        <v>68208638.129999995</v>
      </c>
      <c r="E8" s="4">
        <v>25077872.739999998</v>
      </c>
      <c r="F8" s="4">
        <v>25077872.739999998</v>
      </c>
      <c r="G8" s="4">
        <f t="shared" ref="G8:G13" si="1">D8-E8</f>
        <v>43130765.390000001</v>
      </c>
    </row>
    <row r="9" spans="1:7" x14ac:dyDescent="0.2">
      <c r="A9" s="19" t="s">
        <v>133</v>
      </c>
      <c r="B9" s="4">
        <v>2302186.88</v>
      </c>
      <c r="C9" s="4">
        <v>732739.2</v>
      </c>
      <c r="D9" s="4">
        <f t="shared" si="0"/>
        <v>3034926.08</v>
      </c>
      <c r="E9" s="4">
        <v>397201.98</v>
      </c>
      <c r="F9" s="4">
        <v>397201.98</v>
      </c>
      <c r="G9" s="4">
        <f t="shared" si="1"/>
        <v>2637724.1</v>
      </c>
    </row>
    <row r="10" spans="1:7" x14ac:dyDescent="0.2">
      <c r="A10" s="19" t="s">
        <v>134</v>
      </c>
      <c r="B10" s="4">
        <v>486011.87</v>
      </c>
      <c r="C10" s="4">
        <v>242470.03</v>
      </c>
      <c r="D10" s="4">
        <f t="shared" si="0"/>
        <v>728481.9</v>
      </c>
      <c r="E10" s="4">
        <v>124276.16</v>
      </c>
      <c r="F10" s="4">
        <v>124276.16</v>
      </c>
      <c r="G10" s="4">
        <f t="shared" si="1"/>
        <v>604205.74</v>
      </c>
    </row>
    <row r="11" spans="1:7" x14ac:dyDescent="0.2">
      <c r="A11" s="19" t="s">
        <v>135</v>
      </c>
      <c r="B11" s="4">
        <v>431416.11</v>
      </c>
      <c r="C11" s="4">
        <v>168602.98</v>
      </c>
      <c r="D11" s="4">
        <f t="shared" si="0"/>
        <v>600019.09</v>
      </c>
      <c r="E11" s="4">
        <v>75573.100000000006</v>
      </c>
      <c r="F11" s="4">
        <v>75573.100000000006</v>
      </c>
      <c r="G11" s="4">
        <f t="shared" si="1"/>
        <v>524445.99</v>
      </c>
    </row>
    <row r="12" spans="1:7" x14ac:dyDescent="0.2">
      <c r="A12" s="19" t="s">
        <v>136</v>
      </c>
      <c r="B12" s="4">
        <v>541348.59</v>
      </c>
      <c r="C12" s="4">
        <v>207589.2</v>
      </c>
      <c r="D12" s="4">
        <f t="shared" si="0"/>
        <v>748937.79</v>
      </c>
      <c r="E12" s="4">
        <v>92997.48</v>
      </c>
      <c r="F12" s="4">
        <v>92997.48</v>
      </c>
      <c r="G12" s="4">
        <f t="shared" si="1"/>
        <v>655940.31000000006</v>
      </c>
    </row>
    <row r="13" spans="1:7" x14ac:dyDescent="0.2">
      <c r="A13" s="19" t="s">
        <v>137</v>
      </c>
      <c r="B13" s="4">
        <v>309968.25</v>
      </c>
      <c r="C13" s="4">
        <v>122891.92</v>
      </c>
      <c r="D13" s="4">
        <f t="shared" si="0"/>
        <v>432860.17</v>
      </c>
      <c r="E13" s="4">
        <v>66873.009999999995</v>
      </c>
      <c r="F13" s="4">
        <v>66873.009999999995</v>
      </c>
      <c r="G13" s="4">
        <f t="shared" si="1"/>
        <v>365987.16</v>
      </c>
    </row>
    <row r="14" spans="1:7" x14ac:dyDescent="0.2">
      <c r="A14" s="19" t="s">
        <v>138</v>
      </c>
      <c r="B14" s="4">
        <v>292214.03000000003</v>
      </c>
      <c r="C14" s="4">
        <v>533558.19999999995</v>
      </c>
      <c r="D14" s="4">
        <f t="shared" ref="D14" si="2">B14+C14</f>
        <v>825772.23</v>
      </c>
      <c r="E14" s="4">
        <v>53528.36</v>
      </c>
      <c r="F14" s="4">
        <v>53528.36</v>
      </c>
      <c r="G14" s="4">
        <f t="shared" ref="G14" si="3">D14-E14</f>
        <v>772243.87</v>
      </c>
    </row>
    <row r="15" spans="1:7" x14ac:dyDescent="0.2">
      <c r="A15" s="19" t="s">
        <v>139</v>
      </c>
      <c r="B15" s="4">
        <v>512558.4</v>
      </c>
      <c r="C15" s="4">
        <v>-512558.4</v>
      </c>
      <c r="D15" s="4">
        <f t="shared" ref="D15" si="4">B15+C15</f>
        <v>0</v>
      </c>
      <c r="E15" s="4">
        <v>0</v>
      </c>
      <c r="F15" s="4">
        <v>0</v>
      </c>
      <c r="G15" s="4">
        <f t="shared" ref="G15" si="5">D15-E15</f>
        <v>0</v>
      </c>
    </row>
    <row r="16" spans="1:7" x14ac:dyDescent="0.2">
      <c r="A16" s="19" t="s">
        <v>140</v>
      </c>
      <c r="B16" s="4">
        <v>12393762.630000001</v>
      </c>
      <c r="C16" s="4">
        <v>5080944.68</v>
      </c>
      <c r="D16" s="4">
        <f t="shared" ref="D16" si="6">B16+C16</f>
        <v>17474707.310000002</v>
      </c>
      <c r="E16" s="4">
        <v>6000050.6699999999</v>
      </c>
      <c r="F16" s="4">
        <v>6000050.6699999999</v>
      </c>
      <c r="G16" s="4">
        <f t="shared" ref="G16" si="7">D16-E16</f>
        <v>11474656.640000002</v>
      </c>
    </row>
    <row r="17" spans="1:7" x14ac:dyDescent="0.2">
      <c r="A17" s="19" t="s">
        <v>141</v>
      </c>
      <c r="B17" s="4">
        <v>1068968.72</v>
      </c>
      <c r="C17" s="4">
        <v>222884.26</v>
      </c>
      <c r="D17" s="4">
        <f t="shared" ref="D17" si="8">B17+C17</f>
        <v>1291852.98</v>
      </c>
      <c r="E17" s="4">
        <v>238100.2</v>
      </c>
      <c r="F17" s="4">
        <v>238100.2</v>
      </c>
      <c r="G17" s="4">
        <f t="shared" ref="G17" si="9">D17-E17</f>
        <v>1053752.78</v>
      </c>
    </row>
    <row r="18" spans="1:7" x14ac:dyDescent="0.2">
      <c r="A18" s="19" t="s">
        <v>142</v>
      </c>
      <c r="B18" s="4">
        <v>2186820.67</v>
      </c>
      <c r="C18" s="4">
        <v>1577099.48</v>
      </c>
      <c r="D18" s="4">
        <f t="shared" ref="D18" si="10">B18+C18</f>
        <v>3763920.15</v>
      </c>
      <c r="E18" s="4">
        <v>598601.52</v>
      </c>
      <c r="F18" s="4">
        <v>598601.52</v>
      </c>
      <c r="G18" s="4">
        <f t="shared" ref="G18" si="11">D18-E18</f>
        <v>3165318.63</v>
      </c>
    </row>
    <row r="19" spans="1:7" x14ac:dyDescent="0.2">
      <c r="A19" s="19" t="s">
        <v>143</v>
      </c>
      <c r="B19" s="4">
        <v>16523361.02</v>
      </c>
      <c r="C19" s="4">
        <v>20607324.870000001</v>
      </c>
      <c r="D19" s="4">
        <f t="shared" ref="D19" si="12">B19+C19</f>
        <v>37130685.890000001</v>
      </c>
      <c r="E19" s="4">
        <v>5427075.6799999997</v>
      </c>
      <c r="F19" s="4">
        <v>5427075.6799999997</v>
      </c>
      <c r="G19" s="4">
        <f t="shared" ref="G19" si="13">D19-E19</f>
        <v>31703610.210000001</v>
      </c>
    </row>
    <row r="20" spans="1:7" x14ac:dyDescent="0.2">
      <c r="A20" s="19" t="s">
        <v>144</v>
      </c>
      <c r="B20" s="4">
        <v>1516872.04</v>
      </c>
      <c r="C20" s="4">
        <v>182368.64000000001</v>
      </c>
      <c r="D20" s="4">
        <f t="shared" ref="D20" si="14">B20+C20</f>
        <v>1699240.6800000002</v>
      </c>
      <c r="E20" s="4">
        <v>276137.96000000002</v>
      </c>
      <c r="F20" s="4">
        <v>276137.96000000002</v>
      </c>
      <c r="G20" s="4">
        <f t="shared" ref="G20" si="15">D20-E20</f>
        <v>1423102.7200000002</v>
      </c>
    </row>
    <row r="21" spans="1:7" x14ac:dyDescent="0.2">
      <c r="A21" s="19" t="s">
        <v>145</v>
      </c>
      <c r="B21" s="4">
        <v>2557539.33</v>
      </c>
      <c r="C21" s="4">
        <v>2979520.49</v>
      </c>
      <c r="D21" s="4">
        <f t="shared" ref="D21" si="16">B21+C21</f>
        <v>5537059.8200000003</v>
      </c>
      <c r="E21" s="4">
        <v>970257.25</v>
      </c>
      <c r="F21" s="4">
        <v>970257.25</v>
      </c>
      <c r="G21" s="4">
        <f t="shared" ref="G21" si="17">D21-E21</f>
        <v>4566802.57</v>
      </c>
    </row>
    <row r="22" spans="1:7" x14ac:dyDescent="0.2">
      <c r="A22" s="19" t="s">
        <v>146</v>
      </c>
      <c r="B22" s="4">
        <v>657736.5</v>
      </c>
      <c r="C22" s="4">
        <v>94205.92</v>
      </c>
      <c r="D22" s="4">
        <f t="shared" ref="D22" si="18">B22+C22</f>
        <v>751942.42</v>
      </c>
      <c r="E22" s="4">
        <v>144851.95000000001</v>
      </c>
      <c r="F22" s="4">
        <v>144851.95000000001</v>
      </c>
      <c r="G22" s="4">
        <f t="shared" ref="G22" si="19">D22-E22</f>
        <v>607090.47</v>
      </c>
    </row>
    <row r="23" spans="1:7" x14ac:dyDescent="0.2">
      <c r="A23" s="19" t="s">
        <v>147</v>
      </c>
      <c r="B23" s="4">
        <v>1124843.0900000001</v>
      </c>
      <c r="C23" s="4">
        <v>112540.46</v>
      </c>
      <c r="D23" s="4">
        <f t="shared" ref="D23" si="20">B23+C23</f>
        <v>1237383.55</v>
      </c>
      <c r="E23" s="4">
        <v>128388.42</v>
      </c>
      <c r="F23" s="4">
        <v>128388.42</v>
      </c>
      <c r="G23" s="4">
        <f t="shared" ref="G23" si="21">D23-E23</f>
        <v>1108995.1300000001</v>
      </c>
    </row>
    <row r="24" spans="1:7" x14ac:dyDescent="0.2">
      <c r="A24" s="19" t="s">
        <v>148</v>
      </c>
      <c r="B24" s="4">
        <v>0</v>
      </c>
      <c r="C24" s="4">
        <v>736880.12</v>
      </c>
      <c r="D24" s="4">
        <f t="shared" ref="D24" si="22">B24+C24</f>
        <v>736880.12</v>
      </c>
      <c r="E24" s="4">
        <v>100107.45</v>
      </c>
      <c r="F24" s="4">
        <v>100107.45</v>
      </c>
      <c r="G24" s="4">
        <f t="shared" ref="G24" si="23">D24-E24</f>
        <v>636772.67000000004</v>
      </c>
    </row>
    <row r="25" spans="1:7" x14ac:dyDescent="0.2">
      <c r="A25" s="19" t="s">
        <v>149</v>
      </c>
      <c r="B25" s="4">
        <v>0</v>
      </c>
      <c r="C25" s="4">
        <v>1397618.35</v>
      </c>
      <c r="D25" s="4">
        <f t="shared" ref="D25" si="24">B25+C25</f>
        <v>1397618.35</v>
      </c>
      <c r="E25" s="4">
        <v>204480.9</v>
      </c>
      <c r="F25" s="4">
        <v>204480.9</v>
      </c>
      <c r="G25" s="4">
        <f t="shared" ref="G25" si="25">D25-E25</f>
        <v>1193137.4500000002</v>
      </c>
    </row>
    <row r="26" spans="1:7" x14ac:dyDescent="0.2">
      <c r="A26" s="19"/>
      <c r="B26" s="4"/>
      <c r="C26" s="4"/>
      <c r="D26" s="4"/>
      <c r="E26" s="4"/>
      <c r="F26" s="4"/>
      <c r="G26" s="4"/>
    </row>
    <row r="27" spans="1:7" x14ac:dyDescent="0.2">
      <c r="A27" s="10" t="s">
        <v>50</v>
      </c>
      <c r="B27" s="15">
        <f t="shared" ref="B27:G27" si="26">SUM(B7:B26)</f>
        <v>75469225.180000007</v>
      </c>
      <c r="C27" s="15">
        <f t="shared" si="26"/>
        <v>74743641.449999988</v>
      </c>
      <c r="D27" s="15">
        <f t="shared" si="26"/>
        <v>150212866.63000003</v>
      </c>
      <c r="E27" s="15">
        <f t="shared" si="26"/>
        <v>40660623.590000011</v>
      </c>
      <c r="F27" s="15">
        <f t="shared" si="26"/>
        <v>40660623.590000011</v>
      </c>
      <c r="G27" s="15">
        <f t="shared" si="26"/>
        <v>109552243.03999999</v>
      </c>
    </row>
    <row r="30" spans="1:7" ht="45" customHeight="1" x14ac:dyDescent="0.2">
      <c r="A30" s="49" t="s">
        <v>151</v>
      </c>
      <c r="B30" s="50"/>
      <c r="C30" s="50"/>
      <c r="D30" s="50"/>
      <c r="E30" s="50"/>
      <c r="F30" s="50"/>
      <c r="G30" s="51"/>
    </row>
    <row r="31" spans="1:7" ht="15" customHeight="1" x14ac:dyDescent="0.2">
      <c r="A31" s="33"/>
      <c r="B31" s="32"/>
      <c r="C31" s="32"/>
      <c r="D31" s="32"/>
      <c r="E31" s="32"/>
      <c r="F31" s="32"/>
      <c r="G31" s="34"/>
    </row>
    <row r="32" spans="1:7" x14ac:dyDescent="0.2">
      <c r="A32" s="28"/>
      <c r="B32" s="25"/>
      <c r="C32" s="26"/>
      <c r="D32" s="37" t="s">
        <v>57</v>
      </c>
      <c r="E32" s="26"/>
      <c r="F32" s="27"/>
      <c r="G32" s="45" t="s">
        <v>56</v>
      </c>
    </row>
    <row r="33" spans="1:7" ht="22.5" x14ac:dyDescent="0.2">
      <c r="A33" s="24" t="s">
        <v>51</v>
      </c>
      <c r="B33" s="2" t="s">
        <v>52</v>
      </c>
      <c r="C33" s="2" t="s">
        <v>117</v>
      </c>
      <c r="D33" s="2" t="s">
        <v>53</v>
      </c>
      <c r="E33" s="2" t="s">
        <v>54</v>
      </c>
      <c r="F33" s="2" t="s">
        <v>55</v>
      </c>
      <c r="G33" s="46"/>
    </row>
    <row r="34" spans="1:7" x14ac:dyDescent="0.2">
      <c r="A34" s="29"/>
      <c r="B34" s="3">
        <v>1</v>
      </c>
      <c r="C34" s="3">
        <v>2</v>
      </c>
      <c r="D34" s="3" t="s">
        <v>118</v>
      </c>
      <c r="E34" s="3">
        <v>4</v>
      </c>
      <c r="F34" s="3">
        <v>5</v>
      </c>
      <c r="G34" s="3" t="s">
        <v>119</v>
      </c>
    </row>
    <row r="35" spans="1:7" x14ac:dyDescent="0.2">
      <c r="A35" s="30"/>
      <c r="B35" s="31"/>
      <c r="C35" s="31"/>
      <c r="D35" s="31"/>
      <c r="E35" s="31"/>
      <c r="F35" s="31"/>
      <c r="G35" s="31"/>
    </row>
    <row r="36" spans="1:7" x14ac:dyDescent="0.2">
      <c r="A36" s="20" t="s">
        <v>8</v>
      </c>
      <c r="B36" s="4">
        <v>0</v>
      </c>
      <c r="C36" s="4">
        <v>0</v>
      </c>
      <c r="D36" s="4">
        <f>B36+C36</f>
        <v>0</v>
      </c>
      <c r="E36" s="4">
        <v>0</v>
      </c>
      <c r="F36" s="4">
        <v>0</v>
      </c>
      <c r="G36" s="4">
        <f>D36-E36</f>
        <v>0</v>
      </c>
    </row>
    <row r="37" spans="1:7" x14ac:dyDescent="0.2">
      <c r="A37" s="20" t="s">
        <v>9</v>
      </c>
      <c r="B37" s="4">
        <v>0</v>
      </c>
      <c r="C37" s="4">
        <v>0</v>
      </c>
      <c r="D37" s="4">
        <f t="shared" ref="D37:D39" si="27">B37+C37</f>
        <v>0</v>
      </c>
      <c r="E37" s="4">
        <v>0</v>
      </c>
      <c r="F37" s="4">
        <v>0</v>
      </c>
      <c r="G37" s="4">
        <f t="shared" ref="G37:G39" si="28">D37-E37</f>
        <v>0</v>
      </c>
    </row>
    <row r="38" spans="1:7" x14ac:dyDescent="0.2">
      <c r="A38" s="20" t="s">
        <v>10</v>
      </c>
      <c r="B38" s="4">
        <v>0</v>
      </c>
      <c r="C38" s="4">
        <v>0</v>
      </c>
      <c r="D38" s="4">
        <f t="shared" si="27"/>
        <v>0</v>
      </c>
      <c r="E38" s="4">
        <v>0</v>
      </c>
      <c r="F38" s="4">
        <v>0</v>
      </c>
      <c r="G38" s="4">
        <f t="shared" si="28"/>
        <v>0</v>
      </c>
    </row>
    <row r="39" spans="1:7" x14ac:dyDescent="0.2">
      <c r="A39" s="20" t="s">
        <v>121</v>
      </c>
      <c r="B39" s="4">
        <v>0</v>
      </c>
      <c r="C39" s="4">
        <v>0</v>
      </c>
      <c r="D39" s="4">
        <f t="shared" si="27"/>
        <v>0</v>
      </c>
      <c r="E39" s="4">
        <v>0</v>
      </c>
      <c r="F39" s="4">
        <v>0</v>
      </c>
      <c r="G39" s="4">
        <f t="shared" si="28"/>
        <v>0</v>
      </c>
    </row>
    <row r="40" spans="1:7" x14ac:dyDescent="0.2">
      <c r="A40" s="20"/>
      <c r="B40" s="4"/>
      <c r="C40" s="4"/>
      <c r="D40" s="4"/>
      <c r="E40" s="4"/>
      <c r="F40" s="4"/>
      <c r="G40" s="4"/>
    </row>
    <row r="41" spans="1:7" x14ac:dyDescent="0.2">
      <c r="A41" s="10" t="s">
        <v>50</v>
      </c>
      <c r="B41" s="15">
        <f t="shared" ref="B41:G41" si="29">SUM(B36:B39)</f>
        <v>0</v>
      </c>
      <c r="C41" s="15">
        <f t="shared" si="29"/>
        <v>0</v>
      </c>
      <c r="D41" s="15">
        <f t="shared" si="29"/>
        <v>0</v>
      </c>
      <c r="E41" s="15">
        <f t="shared" si="29"/>
        <v>0</v>
      </c>
      <c r="F41" s="15">
        <f t="shared" si="29"/>
        <v>0</v>
      </c>
      <c r="G41" s="15">
        <f t="shared" si="29"/>
        <v>0</v>
      </c>
    </row>
    <row r="44" spans="1:7" ht="45" customHeight="1" x14ac:dyDescent="0.2">
      <c r="A44" s="48" t="s">
        <v>152</v>
      </c>
      <c r="B44" s="43"/>
      <c r="C44" s="43"/>
      <c r="D44" s="43"/>
      <c r="E44" s="43"/>
      <c r="F44" s="43"/>
      <c r="G44" s="44"/>
    </row>
    <row r="45" spans="1:7" x14ac:dyDescent="0.2">
      <c r="A45" s="28"/>
      <c r="B45" s="25"/>
      <c r="C45" s="26"/>
      <c r="D45" s="37" t="s">
        <v>57</v>
      </c>
      <c r="E45" s="26"/>
      <c r="F45" s="27"/>
      <c r="G45" s="45" t="s">
        <v>56</v>
      </c>
    </row>
    <row r="46" spans="1:7" ht="22.5" x14ac:dyDescent="0.2">
      <c r="A46" s="24" t="s">
        <v>51</v>
      </c>
      <c r="B46" s="2" t="s">
        <v>52</v>
      </c>
      <c r="C46" s="2" t="s">
        <v>117</v>
      </c>
      <c r="D46" s="2" t="s">
        <v>53</v>
      </c>
      <c r="E46" s="2" t="s">
        <v>54</v>
      </c>
      <c r="F46" s="2" t="s">
        <v>55</v>
      </c>
      <c r="G46" s="46"/>
    </row>
    <row r="47" spans="1:7" x14ac:dyDescent="0.2">
      <c r="A47" s="29"/>
      <c r="B47" s="3">
        <v>1</v>
      </c>
      <c r="C47" s="3">
        <v>2</v>
      </c>
      <c r="D47" s="3" t="s">
        <v>118</v>
      </c>
      <c r="E47" s="3">
        <v>4</v>
      </c>
      <c r="F47" s="3">
        <v>5</v>
      </c>
      <c r="G47" s="3" t="s">
        <v>119</v>
      </c>
    </row>
    <row r="48" spans="1:7" x14ac:dyDescent="0.2">
      <c r="A48" s="30"/>
      <c r="B48" s="31"/>
      <c r="C48" s="31"/>
      <c r="D48" s="31"/>
      <c r="E48" s="31"/>
      <c r="F48" s="31"/>
      <c r="G48" s="31"/>
    </row>
    <row r="49" spans="1:7" x14ac:dyDescent="0.2">
      <c r="A49" s="21" t="s">
        <v>12</v>
      </c>
      <c r="B49" s="4">
        <v>0</v>
      </c>
      <c r="C49" s="4">
        <v>0</v>
      </c>
      <c r="D49" s="4">
        <f t="shared" ref="D49:D61" si="30">B49+C49</f>
        <v>0</v>
      </c>
      <c r="E49" s="4">
        <v>0</v>
      </c>
      <c r="F49" s="4">
        <v>0</v>
      </c>
      <c r="G49" s="4">
        <f t="shared" ref="G49:G61" si="31">D49-E49</f>
        <v>0</v>
      </c>
    </row>
    <row r="50" spans="1:7" x14ac:dyDescent="0.2">
      <c r="A50" s="21"/>
      <c r="B50" s="4"/>
      <c r="C50" s="4"/>
      <c r="D50" s="4"/>
      <c r="E50" s="4"/>
      <c r="F50" s="4"/>
      <c r="G50" s="4"/>
    </row>
    <row r="51" spans="1:7" x14ac:dyDescent="0.2">
      <c r="A51" s="21" t="s">
        <v>11</v>
      </c>
      <c r="B51" s="4">
        <v>0</v>
      </c>
      <c r="C51" s="4">
        <v>0</v>
      </c>
      <c r="D51" s="4">
        <f t="shared" si="30"/>
        <v>0</v>
      </c>
      <c r="E51" s="4">
        <v>0</v>
      </c>
      <c r="F51" s="4">
        <v>0</v>
      </c>
      <c r="G51" s="4">
        <f t="shared" si="31"/>
        <v>0</v>
      </c>
    </row>
    <row r="52" spans="1:7" x14ac:dyDescent="0.2">
      <c r="A52" s="21"/>
      <c r="B52" s="4"/>
      <c r="C52" s="4"/>
      <c r="D52" s="4"/>
      <c r="E52" s="4"/>
      <c r="F52" s="4"/>
      <c r="G52" s="4"/>
    </row>
    <row r="53" spans="1:7" x14ac:dyDescent="0.2">
      <c r="A53" s="21" t="s">
        <v>13</v>
      </c>
      <c r="B53" s="4">
        <v>0</v>
      </c>
      <c r="C53" s="4">
        <v>0</v>
      </c>
      <c r="D53" s="4">
        <f t="shared" si="30"/>
        <v>0</v>
      </c>
      <c r="E53" s="4">
        <v>0</v>
      </c>
      <c r="F53" s="4">
        <v>0</v>
      </c>
      <c r="G53" s="4">
        <f t="shared" si="31"/>
        <v>0</v>
      </c>
    </row>
    <row r="54" spans="1:7" x14ac:dyDescent="0.2">
      <c r="A54" s="21"/>
      <c r="B54" s="4"/>
      <c r="C54" s="4"/>
      <c r="D54" s="4"/>
      <c r="E54" s="4"/>
      <c r="F54" s="4"/>
      <c r="G54" s="4"/>
    </row>
    <row r="55" spans="1:7" x14ac:dyDescent="0.2">
      <c r="A55" s="21" t="s">
        <v>25</v>
      </c>
      <c r="B55" s="4">
        <v>0</v>
      </c>
      <c r="C55" s="4">
        <v>0</v>
      </c>
      <c r="D55" s="4">
        <f t="shared" si="30"/>
        <v>0</v>
      </c>
      <c r="E55" s="4">
        <v>0</v>
      </c>
      <c r="F55" s="4">
        <v>0</v>
      </c>
      <c r="G55" s="4">
        <f t="shared" si="31"/>
        <v>0</v>
      </c>
    </row>
    <row r="56" spans="1:7" x14ac:dyDescent="0.2">
      <c r="A56" s="21"/>
      <c r="B56" s="4"/>
      <c r="C56" s="4"/>
      <c r="D56" s="4"/>
      <c r="E56" s="4"/>
      <c r="F56" s="4"/>
      <c r="G56" s="4"/>
    </row>
    <row r="57" spans="1:7" ht="22.5" x14ac:dyDescent="0.2">
      <c r="A57" s="21" t="s">
        <v>26</v>
      </c>
      <c r="B57" s="4">
        <v>0</v>
      </c>
      <c r="C57" s="4">
        <v>0</v>
      </c>
      <c r="D57" s="4">
        <f t="shared" si="30"/>
        <v>0</v>
      </c>
      <c r="E57" s="4">
        <v>0</v>
      </c>
      <c r="F57" s="4">
        <v>0</v>
      </c>
      <c r="G57" s="4">
        <f t="shared" si="31"/>
        <v>0</v>
      </c>
    </row>
    <row r="58" spans="1:7" x14ac:dyDescent="0.2">
      <c r="A58" s="21"/>
      <c r="B58" s="4"/>
      <c r="C58" s="4"/>
      <c r="D58" s="4"/>
      <c r="E58" s="4"/>
      <c r="F58" s="4"/>
      <c r="G58" s="4"/>
    </row>
    <row r="59" spans="1:7" x14ac:dyDescent="0.2">
      <c r="A59" s="21" t="s">
        <v>128</v>
      </c>
      <c r="B59" s="4">
        <v>0</v>
      </c>
      <c r="C59" s="4">
        <v>0</v>
      </c>
      <c r="D59" s="4">
        <f t="shared" si="30"/>
        <v>0</v>
      </c>
      <c r="E59" s="4">
        <v>0</v>
      </c>
      <c r="F59" s="4">
        <v>0</v>
      </c>
      <c r="G59" s="4">
        <f t="shared" si="31"/>
        <v>0</v>
      </c>
    </row>
    <row r="60" spans="1:7" x14ac:dyDescent="0.2">
      <c r="A60" s="21"/>
      <c r="B60" s="4"/>
      <c r="C60" s="4"/>
      <c r="D60" s="4"/>
      <c r="E60" s="4"/>
      <c r="F60" s="4"/>
      <c r="G60" s="4"/>
    </row>
    <row r="61" spans="1:7" x14ac:dyDescent="0.2">
      <c r="A61" s="21" t="s">
        <v>14</v>
      </c>
      <c r="B61" s="4">
        <v>0</v>
      </c>
      <c r="C61" s="4">
        <v>0</v>
      </c>
      <c r="D61" s="4">
        <f t="shared" si="30"/>
        <v>0</v>
      </c>
      <c r="E61" s="4">
        <v>0</v>
      </c>
      <c r="F61" s="4">
        <v>0</v>
      </c>
      <c r="G61" s="4">
        <f t="shared" si="31"/>
        <v>0</v>
      </c>
    </row>
    <row r="62" spans="1:7" x14ac:dyDescent="0.2">
      <c r="A62" s="21"/>
      <c r="B62" s="4"/>
      <c r="C62" s="4"/>
      <c r="D62" s="4"/>
      <c r="E62" s="4"/>
      <c r="F62" s="4"/>
      <c r="G62" s="4"/>
    </row>
    <row r="63" spans="1:7" x14ac:dyDescent="0.2">
      <c r="A63" s="10" t="s">
        <v>50</v>
      </c>
      <c r="B63" s="15">
        <f t="shared" ref="B63:G63" si="32">SUM(B49:B61)</f>
        <v>0</v>
      </c>
      <c r="C63" s="15">
        <f t="shared" si="32"/>
        <v>0</v>
      </c>
      <c r="D63" s="15">
        <f t="shared" si="32"/>
        <v>0</v>
      </c>
      <c r="E63" s="15">
        <f t="shared" si="32"/>
        <v>0</v>
      </c>
      <c r="F63" s="15">
        <f t="shared" si="32"/>
        <v>0</v>
      </c>
      <c r="G63" s="15">
        <f t="shared" si="32"/>
        <v>0</v>
      </c>
    </row>
    <row r="65" spans="1:7" x14ac:dyDescent="0.2">
      <c r="A65" s="1" t="s">
        <v>120</v>
      </c>
    </row>
    <row r="75" spans="1:7" ht="12.75" x14ac:dyDescent="0.2">
      <c r="A75" s="47" t="s">
        <v>158</v>
      </c>
      <c r="B75" s="47"/>
      <c r="C75" s="41"/>
      <c r="D75" s="47" t="s">
        <v>155</v>
      </c>
      <c r="E75" s="47"/>
      <c r="F75" s="47"/>
      <c r="G75" s="47"/>
    </row>
    <row r="76" spans="1:7" ht="12.75" x14ac:dyDescent="0.2">
      <c r="A76" s="47" t="s">
        <v>156</v>
      </c>
      <c r="B76" s="47"/>
      <c r="C76" s="41"/>
      <c r="D76" s="47" t="s">
        <v>157</v>
      </c>
      <c r="E76" s="47"/>
      <c r="F76" s="47"/>
      <c r="G76" s="47"/>
    </row>
  </sheetData>
  <sheetProtection formatCells="0" formatColumns="0" formatRows="0" insertRows="0" deleteRows="0" autoFilter="0"/>
  <mergeCells count="10">
    <mergeCell ref="A1:G1"/>
    <mergeCell ref="A30:G30"/>
    <mergeCell ref="G45:G46"/>
    <mergeCell ref="G32:G33"/>
    <mergeCell ref="A44:G44"/>
    <mergeCell ref="A75:B75"/>
    <mergeCell ref="A76:B76"/>
    <mergeCell ref="D75:G75"/>
    <mergeCell ref="D76:G76"/>
    <mergeCell ref="G3:G4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tabSelected="1" view="pageBreakPreview" zoomScale="115" zoomScaleNormal="100" zoomScaleSheetLayoutView="115" workbookViewId="0">
      <selection activeCell="C55" sqref="C55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60" customHeight="1" x14ac:dyDescent="0.2">
      <c r="A1" s="48" t="s">
        <v>153</v>
      </c>
      <c r="B1" s="43"/>
      <c r="C1" s="43"/>
      <c r="D1" s="43"/>
      <c r="E1" s="43"/>
      <c r="F1" s="43"/>
      <c r="G1" s="44"/>
    </row>
    <row r="2" spans="1:7" x14ac:dyDescent="0.2">
      <c r="A2" s="28"/>
      <c r="B2" s="25"/>
      <c r="C2" s="26"/>
      <c r="D2" s="23" t="s">
        <v>57</v>
      </c>
      <c r="E2" s="26"/>
      <c r="F2" s="27"/>
      <c r="G2" s="45" t="s">
        <v>56</v>
      </c>
    </row>
    <row r="3" spans="1:7" ht="24.95" customHeight="1" x14ac:dyDescent="0.2">
      <c r="A3" s="24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6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0"/>
      <c r="B5" s="31"/>
      <c r="C5" s="31"/>
      <c r="D5" s="31"/>
      <c r="E5" s="31"/>
      <c r="F5" s="31"/>
      <c r="G5" s="31"/>
    </row>
    <row r="6" spans="1:7" x14ac:dyDescent="0.2">
      <c r="A6" s="7" t="s">
        <v>15</v>
      </c>
      <c r="B6" s="12">
        <f t="shared" ref="B6:G6" si="0">SUM(B7:B14)</f>
        <v>41019373.579999998</v>
      </c>
      <c r="C6" s="12">
        <f t="shared" si="0"/>
        <v>30773221.419999998</v>
      </c>
      <c r="D6" s="12">
        <f t="shared" si="0"/>
        <v>71792595</v>
      </c>
      <c r="E6" s="12">
        <f t="shared" si="0"/>
        <v>13933494.43</v>
      </c>
      <c r="F6" s="12">
        <f t="shared" si="0"/>
        <v>13933494.43</v>
      </c>
      <c r="G6" s="12">
        <f t="shared" si="0"/>
        <v>57859100.569999993</v>
      </c>
    </row>
    <row r="7" spans="1:7" x14ac:dyDescent="0.2">
      <c r="A7" s="22" t="s">
        <v>40</v>
      </c>
      <c r="B7" s="4">
        <v>3138127.35</v>
      </c>
      <c r="C7" s="4">
        <v>1473812.62</v>
      </c>
      <c r="D7" s="4">
        <f>B7+C7</f>
        <v>4611939.9700000007</v>
      </c>
      <c r="E7" s="4">
        <v>684248.76</v>
      </c>
      <c r="F7" s="4">
        <v>684248.76</v>
      </c>
      <c r="G7" s="4">
        <f>D7-E7</f>
        <v>3927691.2100000009</v>
      </c>
    </row>
    <row r="8" spans="1:7" x14ac:dyDescent="0.2">
      <c r="A8" s="22" t="s">
        <v>16</v>
      </c>
      <c r="B8" s="4">
        <v>512558.4</v>
      </c>
      <c r="C8" s="4">
        <v>224321.72</v>
      </c>
      <c r="D8" s="4">
        <f t="shared" ref="D8:D14" si="1">B8+C8</f>
        <v>736880.12</v>
      </c>
      <c r="E8" s="4">
        <v>100107.45</v>
      </c>
      <c r="F8" s="4">
        <v>100107.45</v>
      </c>
      <c r="G8" s="4">
        <f t="shared" ref="G8:G14" si="2">D8-E8</f>
        <v>636772.67000000004</v>
      </c>
    </row>
    <row r="9" spans="1:7" x14ac:dyDescent="0.2">
      <c r="A9" s="22" t="s">
        <v>122</v>
      </c>
      <c r="B9" s="4">
        <v>13948743.220000001</v>
      </c>
      <c r="C9" s="4">
        <v>5546298.9699999997</v>
      </c>
      <c r="D9" s="4">
        <f t="shared" si="1"/>
        <v>19495042.190000001</v>
      </c>
      <c r="E9" s="4">
        <v>6362427.0300000003</v>
      </c>
      <c r="F9" s="4">
        <v>6362427.0300000003</v>
      </c>
      <c r="G9" s="4">
        <f t="shared" si="2"/>
        <v>13132615.16</v>
      </c>
    </row>
    <row r="10" spans="1:7" x14ac:dyDescent="0.2">
      <c r="A10" s="22" t="s">
        <v>3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22" t="s">
        <v>22</v>
      </c>
      <c r="B11" s="4">
        <v>2186820.67</v>
      </c>
      <c r="C11" s="4">
        <v>1577099.48</v>
      </c>
      <c r="D11" s="4">
        <f t="shared" si="1"/>
        <v>3763920.15</v>
      </c>
      <c r="E11" s="4">
        <v>598601.52</v>
      </c>
      <c r="F11" s="4">
        <v>598601.52</v>
      </c>
      <c r="G11" s="4">
        <f t="shared" si="2"/>
        <v>3165318.63</v>
      </c>
    </row>
    <row r="12" spans="1:7" x14ac:dyDescent="0.2">
      <c r="A12" s="22" t="s">
        <v>17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22" t="s">
        <v>41</v>
      </c>
      <c r="B13" s="4">
        <v>3427029.97</v>
      </c>
      <c r="C13" s="4">
        <v>845279.66</v>
      </c>
      <c r="D13" s="4">
        <f t="shared" si="1"/>
        <v>4272309.63</v>
      </c>
      <c r="E13" s="4">
        <v>525590.4</v>
      </c>
      <c r="F13" s="4">
        <v>525590.4</v>
      </c>
      <c r="G13" s="4">
        <f t="shared" si="2"/>
        <v>3746719.23</v>
      </c>
    </row>
    <row r="14" spans="1:7" x14ac:dyDescent="0.2">
      <c r="A14" s="22" t="s">
        <v>18</v>
      </c>
      <c r="B14" s="4">
        <v>17806093.969999999</v>
      </c>
      <c r="C14" s="4">
        <v>21106408.969999999</v>
      </c>
      <c r="D14" s="4">
        <f t="shared" si="1"/>
        <v>38912502.939999998</v>
      </c>
      <c r="E14" s="4">
        <v>5662519.2699999996</v>
      </c>
      <c r="F14" s="4">
        <v>5662519.2699999996</v>
      </c>
      <c r="G14" s="4">
        <f t="shared" si="2"/>
        <v>33249983.669999998</v>
      </c>
    </row>
    <row r="15" spans="1:7" x14ac:dyDescent="0.2">
      <c r="A15" s="22"/>
      <c r="B15" s="4"/>
      <c r="C15" s="4"/>
      <c r="D15" s="4"/>
      <c r="E15" s="4"/>
      <c r="F15" s="4"/>
      <c r="G15" s="4"/>
    </row>
    <row r="16" spans="1:7" x14ac:dyDescent="0.2">
      <c r="A16" s="7" t="s">
        <v>19</v>
      </c>
      <c r="B16" s="12">
        <f t="shared" ref="B16:G16" si="3">SUM(B17:B23)</f>
        <v>31600098.239999998</v>
      </c>
      <c r="C16" s="12">
        <f t="shared" si="3"/>
        <v>40457341.339999996</v>
      </c>
      <c r="D16" s="12">
        <f t="shared" si="3"/>
        <v>72057439.579999998</v>
      </c>
      <c r="E16" s="12">
        <f t="shared" si="3"/>
        <v>25703343.550000001</v>
      </c>
      <c r="F16" s="12">
        <f t="shared" si="3"/>
        <v>25703343.550000001</v>
      </c>
      <c r="G16" s="12">
        <f t="shared" si="3"/>
        <v>46354096.030000001</v>
      </c>
    </row>
    <row r="17" spans="1:7" x14ac:dyDescent="0.2">
      <c r="A17" s="22" t="s">
        <v>42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22" t="s">
        <v>27</v>
      </c>
      <c r="B18" s="4">
        <v>29680659.879999999</v>
      </c>
      <c r="C18" s="4">
        <v>40227218.93</v>
      </c>
      <c r="D18" s="4">
        <f t="shared" ref="D18:D23" si="5">B18+C18</f>
        <v>69907878.810000002</v>
      </c>
      <c r="E18" s="4">
        <v>25354010.699999999</v>
      </c>
      <c r="F18" s="4">
        <v>25354010.699999999</v>
      </c>
      <c r="G18" s="4">
        <f t="shared" si="4"/>
        <v>44553868.109999999</v>
      </c>
    </row>
    <row r="19" spans="1:7" x14ac:dyDescent="0.2">
      <c r="A19" s="22" t="s">
        <v>20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22" t="s">
        <v>43</v>
      </c>
      <c r="B20" s="4">
        <v>1919438.36</v>
      </c>
      <c r="C20" s="4">
        <v>230122.41</v>
      </c>
      <c r="D20" s="4">
        <f t="shared" si="5"/>
        <v>2149560.77</v>
      </c>
      <c r="E20" s="4">
        <v>349332.85</v>
      </c>
      <c r="F20" s="4">
        <v>349332.85</v>
      </c>
      <c r="G20" s="4">
        <f t="shared" si="4"/>
        <v>1800227.92</v>
      </c>
    </row>
    <row r="21" spans="1:7" x14ac:dyDescent="0.2">
      <c r="A21" s="22" t="s">
        <v>44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22" t="s">
        <v>45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22" t="s">
        <v>4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22"/>
      <c r="B24" s="4"/>
      <c r="C24" s="4"/>
      <c r="D24" s="4"/>
      <c r="E24" s="4"/>
      <c r="F24" s="4"/>
      <c r="G24" s="4"/>
    </row>
    <row r="25" spans="1:7" x14ac:dyDescent="0.2">
      <c r="A25" s="7" t="s">
        <v>46</v>
      </c>
      <c r="B25" s="12">
        <f t="shared" ref="B25:G25" si="6">SUM(B26:B34)</f>
        <v>2849753.3600000003</v>
      </c>
      <c r="C25" s="12">
        <f t="shared" si="6"/>
        <v>3513078.6900000004</v>
      </c>
      <c r="D25" s="12">
        <f t="shared" si="6"/>
        <v>6362832.0500000007</v>
      </c>
      <c r="E25" s="12">
        <f t="shared" si="6"/>
        <v>1023785.61</v>
      </c>
      <c r="F25" s="12">
        <f t="shared" si="6"/>
        <v>1023785.61</v>
      </c>
      <c r="G25" s="12">
        <f t="shared" si="6"/>
        <v>5339046.4400000004</v>
      </c>
    </row>
    <row r="26" spans="1:7" x14ac:dyDescent="0.2">
      <c r="A26" s="22" t="s">
        <v>28</v>
      </c>
      <c r="B26" s="4">
        <v>2557539.33</v>
      </c>
      <c r="C26" s="4">
        <v>2979520.49</v>
      </c>
      <c r="D26" s="4">
        <f>B26+C26</f>
        <v>5537059.8200000003</v>
      </c>
      <c r="E26" s="4">
        <v>970257.25</v>
      </c>
      <c r="F26" s="4">
        <v>970257.25</v>
      </c>
      <c r="G26" s="4">
        <f t="shared" ref="G26:G34" si="7">D26-E26</f>
        <v>4566802.57</v>
      </c>
    </row>
    <row r="27" spans="1:7" x14ac:dyDescent="0.2">
      <c r="A27" s="22" t="s">
        <v>23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22" t="s">
        <v>29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22" t="s">
        <v>47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22" t="s">
        <v>21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22" t="s">
        <v>5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22" t="s">
        <v>6</v>
      </c>
      <c r="B32" s="4">
        <v>292214.03000000003</v>
      </c>
      <c r="C32" s="4">
        <v>533558.19999999995</v>
      </c>
      <c r="D32" s="4">
        <f t="shared" si="8"/>
        <v>825772.23</v>
      </c>
      <c r="E32" s="4">
        <v>53528.36</v>
      </c>
      <c r="F32" s="4">
        <v>53528.36</v>
      </c>
      <c r="G32" s="4">
        <f t="shared" si="7"/>
        <v>772243.87</v>
      </c>
    </row>
    <row r="33" spans="1:7" x14ac:dyDescent="0.2">
      <c r="A33" s="22" t="s">
        <v>48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22" t="s">
        <v>30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22"/>
      <c r="B35" s="4"/>
      <c r="C35" s="4"/>
      <c r="D35" s="4"/>
      <c r="E35" s="4"/>
      <c r="F35" s="4"/>
      <c r="G35" s="4"/>
    </row>
    <row r="36" spans="1:7" x14ac:dyDescent="0.2">
      <c r="A36" s="7" t="s">
        <v>31</v>
      </c>
      <c r="B36" s="12">
        <f t="shared" ref="B36:G36" si="9">SUM(B37:B40)</f>
        <v>0</v>
      </c>
      <c r="C36" s="12">
        <f t="shared" si="9"/>
        <v>0</v>
      </c>
      <c r="D36" s="12">
        <f t="shared" si="9"/>
        <v>0</v>
      </c>
      <c r="E36" s="12">
        <f t="shared" si="9"/>
        <v>0</v>
      </c>
      <c r="F36" s="12">
        <f t="shared" si="9"/>
        <v>0</v>
      </c>
      <c r="G36" s="12">
        <f t="shared" si="9"/>
        <v>0</v>
      </c>
    </row>
    <row r="37" spans="1:7" x14ac:dyDescent="0.2">
      <c r="A37" s="22" t="s">
        <v>49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22" t="s">
        <v>24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22" t="s">
        <v>32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22" t="s">
        <v>7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22"/>
      <c r="B41" s="4"/>
      <c r="C41" s="4"/>
      <c r="D41" s="4"/>
      <c r="E41" s="4"/>
      <c r="F41" s="4"/>
      <c r="G41" s="4"/>
    </row>
    <row r="42" spans="1:7" x14ac:dyDescent="0.2">
      <c r="A42" s="10" t="s">
        <v>50</v>
      </c>
      <c r="B42" s="15">
        <f t="shared" ref="B42:G42" si="12">SUM(B36+B25+B16+B6)</f>
        <v>75469225.180000007</v>
      </c>
      <c r="C42" s="15">
        <f t="shared" si="12"/>
        <v>74743641.449999988</v>
      </c>
      <c r="D42" s="15">
        <f t="shared" si="12"/>
        <v>150212866.63</v>
      </c>
      <c r="E42" s="15">
        <f t="shared" si="12"/>
        <v>40660623.590000004</v>
      </c>
      <c r="F42" s="15">
        <f t="shared" si="12"/>
        <v>40660623.590000004</v>
      </c>
      <c r="G42" s="15">
        <f t="shared" si="12"/>
        <v>109552243.03999999</v>
      </c>
    </row>
    <row r="44" spans="1:7" x14ac:dyDescent="0.2">
      <c r="A44" s="1" t="s">
        <v>120</v>
      </c>
    </row>
    <row r="54" spans="1:7" ht="12.75" x14ac:dyDescent="0.2">
      <c r="A54" s="47" t="s">
        <v>158</v>
      </c>
      <c r="B54" s="47"/>
      <c r="C54" s="42"/>
      <c r="D54" s="47" t="s">
        <v>155</v>
      </c>
      <c r="E54" s="47"/>
      <c r="F54" s="47"/>
      <c r="G54" s="47"/>
    </row>
    <row r="55" spans="1:7" ht="12.75" x14ac:dyDescent="0.2">
      <c r="A55" s="47" t="s">
        <v>156</v>
      </c>
      <c r="B55" s="47"/>
      <c r="C55" s="42"/>
      <c r="D55" s="47" t="s">
        <v>157</v>
      </c>
      <c r="E55" s="47"/>
      <c r="F55" s="47"/>
      <c r="G55" s="47"/>
    </row>
  </sheetData>
  <sheetProtection formatCells="0" formatColumns="0" formatRows="0" autoFilter="0"/>
  <mergeCells count="6">
    <mergeCell ref="G2:G3"/>
    <mergeCell ref="A1:G1"/>
    <mergeCell ref="A54:B54"/>
    <mergeCell ref="A55:B55"/>
    <mergeCell ref="D54:G54"/>
    <mergeCell ref="D55:G5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COG</vt:lpstr>
      <vt:lpstr>CTG</vt:lpstr>
      <vt:lpstr>CA</vt:lpstr>
      <vt:lpstr>CFG</vt:lpstr>
      <vt:lpstr>CA!Área_de_impresión</vt:lpstr>
      <vt:lpstr>COG!Área_de_impresión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2024-07-15T18:09:04Z</cp:lastPrinted>
  <dcterms:created xsi:type="dcterms:W3CDTF">2014-02-10T03:37:14Z</dcterms:created>
  <dcterms:modified xsi:type="dcterms:W3CDTF">2024-07-15T18:09:13Z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