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Conciliacion_Eg!$A$1:$C$42</definedName>
    <definedName name="_xlnm.Print_Area" localSheetId="5">Conciliacion_Ig!$A$1:$C$23</definedName>
    <definedName name="_xlnm.Print_Titles" localSheetId="1">ACT!$1:$8</definedName>
    <definedName name="_xlnm.Print_Titles" localSheetId="4">EFE!$1:$6</definedName>
  </definedNames>
  <calcPr calcId="152511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<sst xmlns="http://schemas.openxmlformats.org/spreadsheetml/2006/main" count="863" uniqueCount="607">
  <si>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</si>
  <si>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</si>
  <si>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</si>
  <si>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</si>
  <si>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</si>
  <si>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</si>
  <si>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</si>
  <si>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</si>
  <si>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</si>
  <si>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</si>
  <si>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</si>
  <si>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</si>
  <si>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</si>
  <si>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</si>
  <si>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</si>
  <si>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</si>
  <si>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</si>
  <si>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</si>
  <si>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</si>
  <si>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</si>
  <si>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</si>
  <si>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</si>
  <si>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</si>
  <si>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</si>
  <si>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</si>
  <si>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</si>
  <si>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</si>
  <si>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</si>
  <si>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</si>
  <si>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</si>
  <si>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</si>
  <si>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</si>
  <si>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</si>
  <si>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</si>
  <si>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</si>
  <si>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</si>
  <si>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</si>
  <si>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</si>
  <si>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</si>
  <si>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</si>
  <si>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</si>
  <si>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</si>
  <si>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</si>
  <si>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</si>
  <si>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</si>
  <si>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</si>
  <si>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</si>
  <si>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</si>
  <si>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</si>
  <si>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</si>
  <si>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</si>
  <si>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</si>
  <si>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</si>
  <si>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</si>
  <si>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</si>
  <si>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</si>
  <si>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</si>
  <si>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</si>
  <si>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</si>
  <si>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</si>
  <si>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</si>
  <si>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</si>
  <si>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</si>
  <si>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</si>
  <si>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</si>
  <si>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</si>
  <si>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</si>
  <si>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</si>
  <si>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</si>
  <si>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</si>
  <si>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</si>
  <si>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</si>
  <si>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</si>
  <si>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</si>
  <si>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</si>
  <si>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</si>
  <si>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</si>
  <si>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</si>
  <si>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</si>
  <si>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</si>
  <si>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</si>
  <si>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</si>
  <si>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</si>
  <si>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</si>
  <si>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</si>
  <si>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</si>
  <si>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</si>
  <si>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</si>
  <si>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</si>
  <si>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</si>
  <si>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</si>
  <si>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</si>
  <si>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</si>
  <si>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</si>
  <si>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</si>
  <si>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</si>
  <si>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</si>
  <si>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</si>
  <si>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</si>
  <si>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</si>
  <si>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</si>
  <si>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</si>
  <si>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</si>
  <si>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</si>
  <si>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</si>
  <si>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</si>
  <si>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</si>
  <si>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</si>
  <si>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</si>
  <si>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</si>
  <si>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</si>
  <si>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</si>
  <si>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</si>
  <si>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</si>
  <si>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</si>
  <si>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</si>
  <si>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</si>
  <si>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</si>
  <si>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</si>
  <si>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</si>
  <si>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</si>
  <si>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</si>
  <si>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</si>
  <si>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</si>
  <si>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</si>
  <si>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</si>
  <si>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</si>
  <si>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</si>
  <si>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</si>
  <si>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</si>
  <si>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</si>
  <si>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</si>
  <si>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</si>
  <si>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</si>
  <si>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</si>
  <si>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</si>
  <si>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</si>
  <si>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</si>
  <si>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</si>
  <si>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</si>
  <si>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</si>
  <si>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</si>
  <si>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</si>
  <si>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</si>
  <si>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</si>
  <si>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</si>
  <si>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</si>
  <si>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</si>
  <si>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</si>
  <si>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</si>
  <si>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</si>
  <si>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</si>
  <si>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</si>
  <si>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</si>
  <si>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</si>
  <si>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</si>
  <si>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</si>
  <si>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</si>
  <si>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</si>
  <si>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</si>
  <si>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</si>
  <si>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</si>
  <si>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</si>
  <si>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</si>
  <si>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</si>
  <si>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</si>
  <si>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</si>
  <si>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</si>
  <si>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</si>
  <si>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</si>
  <si>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</si>
  <si>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</si>
  <si>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</si>
  <si>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</si>
  <si>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</si>
  <si>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</si>
  <si>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</si>
  <si>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</si>
  <si>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</si>
  <si>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</si>
  <si>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</si>
  <si>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</si>
  <si>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</si>
  <si>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</si>
  <si>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</si>
  <si>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</si>
  <si>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</si>
  <si>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</si>
  <si>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</si>
  <si>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</si>
  <si>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</si>
  <si>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</si>
  <si>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</si>
  <si>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</si>
  <si>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</si>
  <si>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</si>
  <si>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</si>
  <si>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</si>
  <si>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</si>
  <si>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</si>
  <si>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</si>
  <si>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</si>
  <si>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</si>
  <si>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</si>
  <si>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</si>
  <si>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</si>
  <si>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</si>
  <si>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</si>
  <si>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</si>
  <si>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</si>
  <si>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</si>
  <si>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</si>
  <si>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</si>
  <si>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</si>
  <si>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</si>
  <si>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</si>
  <si>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</si>
  <si>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</si>
  <si>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</si>
  <si>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</si>
  <si>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</si>
  <si>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</si>
  <si>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</si>
  <si>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</si>
  <si>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</si>
  <si>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</si>
  <si>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</si>
  <si>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</si>
  <si>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</si>
  <si>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</si>
  <si>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</si>
  <si>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</si>
  <si>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</si>
  <si>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</si>
  <si>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</si>
  <si>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</si>
  <si>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</si>
  <si>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</si>
  <si>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</si>
  <si>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</si>
  <si>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</si>
  <si>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</si>
  <si>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</si>
  <si>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</si>
  <si>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</si>
  <si>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</si>
  <si>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</si>
  <si>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</si>
  <si>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</si>
  <si>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</si>
  <si>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</si>
  <si>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</si>
  <si>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</si>
  <si>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</si>
  <si>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</si>
  <si>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</si>
  <si>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</si>
  <si>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</si>
  <si>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</si>
  <si>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</si>
  <si>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</si>
  <si>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</si>
  <si>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</si>
  <si>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</si>
  <si>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</si>
  <si>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</si>
  <si>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</si>
  <si>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</si>
  <si>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</si>
  <si>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</si>
  <si>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</si>
  <si>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</si>
  <si>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</si>
  <si>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</si>
  <si>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</si>
  <si>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</si>
  <si>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</si>
  <si>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</si>
  <si>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</si>
  <si>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</si>
  <si>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</si>
  <si>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</si>
  <si>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</si>
  <si>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</si>
  <si>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</si>
  <si>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</si>
  <si>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</si>
  <si>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</si>
  <si>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</si>
  <si>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</si>
  <si>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</si>
  <si>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</si>
  <si>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</si>
  <si>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</si>
  <si>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</si>
  <si>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</si>
  <si>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</si>
  <si>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</si>
  <si>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</si>
  <si>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</si>
  <si>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</si>
  <si>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</si>
  <si>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</si>
  <si>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</si>
  <si>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</si>
  <si>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</si>
  <si>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</si>
  <si>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</si>
  <si>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</si>
  <si>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</si>
  <si>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</si>
  <si>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</si>
  <si>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</si>
  <si>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</si>
  <si>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</si>
  <si>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</si>
  <si>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</si>
  <si>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</si>
  <si>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</si>
  <si>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</si>
  <si>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</si>
  <si>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</si>
  <si>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</si>
  <si>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</si>
  <si>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</si>
  <si>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</si>
  <si>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</si>
  <si>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</si>
  <si>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</si>
  <si>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</si>
  <si>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</si>
  <si>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</si>
  <si>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</si>
  <si>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</si>
  <si>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</si>
  <si>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</si>
  <si>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</si>
  <si>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</si>
  <si>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</si>
  <si>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</si>
  <si>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</si>
  <si>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</si>
  <si>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</si>
  <si>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</si>
  <si>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</si>
  <si>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</si>
  <si>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</si>
  <si>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</si>
  <si>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</si>
  <si>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</si>
  <si>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</si>
  <si>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</si>
  <si>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</si>
  <si>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</si>
  <si>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</si>
  <si>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</si>
  <si>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</si>
  <si>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</si>
  <si>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</si>
  <si>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</si>
  <si>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</si>
  <si>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</si>
  <si>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</si>
  <si>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</si>
  <si>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</si>
  <si>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</si>
  <si>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</si>
  <si>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</si>
  <si>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</si>
  <si>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</si>
  <si>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</si>
  <si>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</si>
  <si>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</si>
  <si>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</si>
  <si>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</si>
  <si>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</si>
  <si>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</si>
  <si>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</si>
  <si>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</si>
  <si>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</si>
  <si>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</si>
  <si>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</si>
  <si>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</si>
  <si>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</si>
  <si>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</si>
  <si>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</si>
  <si>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</si>
  <si>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</si>
  <si>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</si>
  <si>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</si>
  <si>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</si>
  <si>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</si>
  <si>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</si>
  <si>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</si>
  <si>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</si>
  <si>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</si>
  <si>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</si>
  <si>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</si>
  <si>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</si>
  <si>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</si>
  <si>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</si>
  <si>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</si>
  <si>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</si>
  <si>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</si>
  <si>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</si>
  <si>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</si>
  <si>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</si>
  <si>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</si>
  <si>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</si>
  <si>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</si>
  <si>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</si>
  <si>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</si>
  <si>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</si>
  <si>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</si>
  <si>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</si>
  <si>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</si>
  <si>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</si>
  <si>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</si>
  <si>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</si>
  <si>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</si>
  <si>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</si>
  <si>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</si>
  <si>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</si>
  <si>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</si>
  <si>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</si>
  <si>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</si>
  <si>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</si>
  <si>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</si>
  <si>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</si>
  <si>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</si>
  <si>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</si>
  <si>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</si>
  <si>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</si>
  <si>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</si>
  <si>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</si>
  <si>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</si>
  <si>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</si>
  <si>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</si>
  <si>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</si>
  <si>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</si>
  <si>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</si>
  <si>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</si>
  <si>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</si>
  <si>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</si>
  <si>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</si>
  <si>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</si>
  <si>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</si>
  <si>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</si>
  <si>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</si>
  <si>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</si>
  <si>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</si>
  <si>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</si>
  <si>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</si>
  <si>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</si>
  <si>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</si>
  <si>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</si>
  <si>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</si>
  <si>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</si>
  <si>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</si>
  <si>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</si>
  <si>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</si>
  <si>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</si>
  <si>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</si>
  <si>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</si>
  <si>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</si>
  <si>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</si>
  <si>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</si>
  <si>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</si>
  <si>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</si>
  <si>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</si>
  <si>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</si>
  <si>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</si>
  <si>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</si>
  <si>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</si>
  <si>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</si>
  <si>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</si>
  <si>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</si>
  <si>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</si>
  <si>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</si>
  <si>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</si>
  <si>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</si>
  <si>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</si>
  <si>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</si>
  <si>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</si>
  <si>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</si>
  <si>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</si>
  <si>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</si>
  <si>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</si>
  <si>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</si>
  <si>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</si>
  <si>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</si>
  <si>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</si>
  <si>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</si>
  <si>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</si>
  <si>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</si>
  <si>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</si>
  <si>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</si>
  <si>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</si>
  <si>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</si>
  <si>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</si>
  <si>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</si>
  <si>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</si>
  <si>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</si>
  <si>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</si>
  <si>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</si>
  <si>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</si>
  <si>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</si>
  <si>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</si>
  <si>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</si>
  <si>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</si>
  <si>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</si>
  <si>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</si>
  <si>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</si>
  <si>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</si>
  <si>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</si>
  <si>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</si>
  <si>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</si>
  <si>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</si>
  <si>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</si>
  <si>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</si>
  <si>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</si>
  <si>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</si>
  <si>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</si>
  <si>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</si>
  <si>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</si>
  <si>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</si>
  <si>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</si>
  <si>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</si>
  <si>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</si>
  <si>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</si>
  <si>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</si>
  <si>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</si>
  <si>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</si>
  <si>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</si>
  <si>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</si>
  <si>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</si>
  <si>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</si>
  <si>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</si>
  <si>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</si>
  <si>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</si>
  <si>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</si>
  <si>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</si>
  <si>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</si>
  <si>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</si>
  <si>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</si>
  <si>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</si>
  <si>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</si>
  <si>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</si>
  <si>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</si>
  <si>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</si>
  <si>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</si>
  <si>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</si>
  <si>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</si>
  <si>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</si>
  <si>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</si>
  <si>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</si>
  <si>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</si>
  <si>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</si>
  <si>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</si>
  <si>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</si>
  <si>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</si>
  <si>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</si>
  <si>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</si>
  <si>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</si>
  <si>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</si>
  <si>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</si>
  <si>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</si>
  <si>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</si>
  <si>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</si>
  <si>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</si>
  <si>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</si>
  <si>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</si>
  <si>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</si>
  <si>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</si>
  <si>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</si>
  <si>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</si>
  <si>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</si>
  <si>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</si>
  <si>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</si>
  <si>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</si>
  <si>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</si>
  <si>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</si>
  <si>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</si>
  <si>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</si>
  <si>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</si>
  <si>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</si>
  <si>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</si>
  <si>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</si>
  <si>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</si>
  <si>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</si>
  <si>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</si>
  <si>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</si>
  <si>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</si>
  <si>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</si>
  <si>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</si>
  <si>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</si>
  <si>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</si>
  <si>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</si>
  <si>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</si>
  <si>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</si>
  <si>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</si>
  <si>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Atarjea, Gto.</t>
  </si>
  <si>
    <t>Del 1 de Enero al 30 de Septiembre de 2024</t>
  </si>
  <si>
    <t>Prof. José Luis Rivas Loyola</t>
  </si>
  <si>
    <t>Presidente Municipal</t>
  </si>
  <si>
    <t>Lic. Jorge García Hernández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</si>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</sst>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0" applyFont="1" applyProtection="1"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5" fillId="0" borderId="0" xfId="10" applyFont="1" applyAlignment="1">
      <alignment wrapText="1"/>
    </xf>
  </cellXfs>
  <cellStyles count="38">
    <cellStyle name="Hipervínculo" xfId="11" builtinId="8"/>
    <cellStyle name="Millares" xfId="18" builtinId="3"/>
    <cellStyle name="Millares 2" xfId="1"/>
    <cellStyle name="Millares 2 2" xfId="15"/>
    <cellStyle name="Millares 2 2 2" xfId="33"/>
    <cellStyle name="Millares 2 2 3" xfId="27"/>
    <cellStyle name="Millares 2 2 4" xfId="21"/>
    <cellStyle name="Millares 2 3" xfId="16"/>
    <cellStyle name="Millares 2 3 2" xfId="34"/>
    <cellStyle name="Millares 2 3 3" xfId="28"/>
    <cellStyle name="Millares 2 3 4" xfId="22"/>
    <cellStyle name="Millares 2 4" xfId="32"/>
    <cellStyle name="Millares 2 5" xfId="26"/>
    <cellStyle name="Millares 2 6" xfId="20"/>
    <cellStyle name="Millares 3" xfId="19"/>
    <cellStyle name="Millares 3 2" xfId="37"/>
    <cellStyle name="Millares 3 3" xfId="31"/>
    <cellStyle name="Millares 3 4" xfId="25"/>
    <cellStyle name="Millares 4" xfId="17"/>
    <cellStyle name="Millares 4 2" xfId="35"/>
    <cellStyle name="Millares 4 3" xfId="29"/>
    <cellStyle name="Millares 4 4" xfId="23"/>
    <cellStyle name="Millares 5" xfId="36"/>
    <cellStyle name="Millares 6" xfId="30"/>
    <cellStyle name="Millares 7" xfId="2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3</xdr:row>
      <xdr:rowOff>160195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485775</xdr:colOff>
      <xdr:row>3</xdr:row>
      <xdr:rowOff>122095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618172</xdr:colOff>
      <xdr:row>3</xdr:row>
      <xdr:rowOff>154781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4922" cy="86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3</xdr:row>
      <xdr:rowOff>45895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3</xdr:row>
      <xdr:rowOff>34905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3</xdr:row>
      <xdr:rowOff>74470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3</xdr:row>
      <xdr:rowOff>45895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3</xdr:row>
      <xdr:rowOff>45895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76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55"/>
  <sheetViews>
    <sheetView tabSelected="1" view="pageBreakPreview" zoomScaleNormal="100" zoomScaleSheetLayoutView="100" workbookViewId="0">
      <pane ySplit="5" topLeftCell="A6" activePane="bottomLeft" state="frozen"/>
      <selection activeCell="A14" sqref="A14:B14"/>
      <selection pane="bottomLeft" activeCell="C56" sqref="C5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8" ht="16.149999999999999" customHeight="1" x14ac:dyDescent="0.2">
      <c r="A1" s="162" t="s">
        <v>601</v>
      </c>
      <c r="B1" s="163"/>
      <c r="C1" s="115" t="s">
        <v>495</v>
      </c>
      <c r="D1" s="116">
        <v>2024</v>
      </c>
    </row>
    <row r="2" spans="1:8" ht="16.149999999999999" customHeight="1" x14ac:dyDescent="0.2">
      <c r="A2" s="164" t="s">
        <v>494</v>
      </c>
      <c r="B2" s="165"/>
      <c r="C2" s="10" t="s">
        <v>496</v>
      </c>
      <c r="D2" s="117" t="s">
        <v>501</v>
      </c>
    </row>
    <row r="3" spans="1:8" ht="16.149999999999999" customHeight="1" x14ac:dyDescent="0.2">
      <c r="A3" s="166" t="s">
        <v>602</v>
      </c>
      <c r="B3" s="167"/>
      <c r="C3" s="10" t="s">
        <v>497</v>
      </c>
      <c r="D3" s="118">
        <v>3</v>
      </c>
    </row>
    <row r="4" spans="1:8" ht="22.5" customHeight="1" x14ac:dyDescent="0.25">
      <c r="A4" s="168" t="s">
        <v>516</v>
      </c>
      <c r="B4" s="169"/>
      <c r="C4" s="169"/>
      <c r="D4" s="170"/>
      <c r="H4"/>
    </row>
    <row r="5" spans="1:8" ht="15" customHeight="1" x14ac:dyDescent="0.2">
      <c r="A5" s="87" t="s">
        <v>29</v>
      </c>
      <c r="B5" s="86" t="s">
        <v>30</v>
      </c>
    </row>
    <row r="6" spans="1:8" x14ac:dyDescent="0.2">
      <c r="A6" s="2"/>
      <c r="B6" s="3"/>
    </row>
    <row r="7" spans="1:8" x14ac:dyDescent="0.2">
      <c r="A7" s="4"/>
      <c r="B7" s="5" t="s">
        <v>33</v>
      </c>
    </row>
    <row r="8" spans="1:8" x14ac:dyDescent="0.2">
      <c r="A8" s="4"/>
      <c r="B8" s="5"/>
    </row>
    <row r="9" spans="1:8" x14ac:dyDescent="0.2">
      <c r="A9" s="4"/>
      <c r="B9" s="6" t="s">
        <v>0</v>
      </c>
    </row>
    <row r="10" spans="1:8" x14ac:dyDescent="0.2">
      <c r="A10" s="36" t="s">
        <v>480</v>
      </c>
      <c r="B10" s="37" t="s">
        <v>557</v>
      </c>
    </row>
    <row r="11" spans="1:8" x14ac:dyDescent="0.2">
      <c r="A11" s="36" t="s">
        <v>481</v>
      </c>
      <c r="B11" s="37" t="s">
        <v>277</v>
      </c>
    </row>
    <row r="12" spans="1:8" x14ac:dyDescent="0.2">
      <c r="A12" s="36" t="s">
        <v>1</v>
      </c>
      <c r="B12" s="37" t="s">
        <v>2</v>
      </c>
    </row>
    <row r="13" spans="1:8" x14ac:dyDescent="0.2">
      <c r="A13" s="36" t="s">
        <v>3</v>
      </c>
      <c r="B13" s="37" t="s">
        <v>4</v>
      </c>
    </row>
    <row r="14" spans="1:8" x14ac:dyDescent="0.2">
      <c r="A14" s="36" t="s">
        <v>5</v>
      </c>
      <c r="B14" s="37" t="s">
        <v>6</v>
      </c>
    </row>
    <row r="15" spans="1:8" x14ac:dyDescent="0.2">
      <c r="A15" s="36" t="s">
        <v>82</v>
      </c>
      <c r="B15" s="37" t="s">
        <v>489</v>
      </c>
    </row>
    <row r="16" spans="1:8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54" spans="2:5" x14ac:dyDescent="0.2">
      <c r="B54" s="161" t="s">
        <v>603</v>
      </c>
      <c r="C54" s="171" t="s">
        <v>605</v>
      </c>
      <c r="D54" s="171"/>
      <c r="E54" s="171"/>
    </row>
    <row r="55" spans="2:5" x14ac:dyDescent="0.2">
      <c r="B55" s="161" t="s">
        <v>604</v>
      </c>
      <c r="C55" s="171" t="s">
        <v>606</v>
      </c>
      <c r="D55" s="171"/>
      <c r="E55" s="171"/>
    </row>
  </sheetData>
  <sheetProtection formatCells="0" formatColumns="0" formatRows="0" autoFilter="0" pivotTables="0"/>
  <mergeCells count="6">
    <mergeCell ref="A1:B1"/>
    <mergeCell ref="A2:B2"/>
    <mergeCell ref="A3:B3"/>
    <mergeCell ref="A4:D4"/>
    <mergeCell ref="C55:E55"/>
    <mergeCell ref="C54:E5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view="pageBreakPreview" topLeftCell="A25" zoomScale="60" zoomScaleNormal="100" workbookViewId="0">
      <selection sqref="A1:C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601</v>
      </c>
      <c r="B1" s="165"/>
      <c r="C1" s="165"/>
      <c r="D1" s="10" t="s">
        <v>498</v>
      </c>
      <c r="E1" s="19">
        <v>2024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9" t="s">
        <v>501</v>
      </c>
    </row>
    <row r="3" spans="1:5" s="11" customFormat="1" ht="18.95" customHeight="1" x14ac:dyDescent="0.25">
      <c r="A3" s="165" t="s">
        <v>602</v>
      </c>
      <c r="B3" s="165"/>
      <c r="C3" s="165"/>
      <c r="D3" s="10" t="s">
        <v>500</v>
      </c>
      <c r="E3" s="19">
        <v>3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82443258.020000011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625662.23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56016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56016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26115.63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800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25315.63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94701.35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94701.35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448829.25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309829.25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139000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81817595.790000007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67740871.200000003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47344329.399999999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19754244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60540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581757.80000000005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14076724.59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14076724.59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59702090.289999999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38282518.280000001</v>
      </c>
      <c r="D95" s="124">
        <f>C95/$C$94</f>
        <v>0.64122576100844264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13384954.140000001</v>
      </c>
      <c r="D96" s="124">
        <f t="shared" ref="D96:D159" si="0">C96/$C$94</f>
        <v>0.22419573711713003</v>
      </c>
      <c r="E96" s="42"/>
    </row>
    <row r="97" spans="1:5" x14ac:dyDescent="0.2">
      <c r="A97" s="44">
        <v>5111</v>
      </c>
      <c r="B97" s="42" t="s">
        <v>280</v>
      </c>
      <c r="C97" s="45">
        <v>11718823.880000001</v>
      </c>
      <c r="D97" s="46">
        <f t="shared" si="0"/>
        <v>0.19628833468102011</v>
      </c>
      <c r="E97" s="42"/>
    </row>
    <row r="98" spans="1:5" x14ac:dyDescent="0.2">
      <c r="A98" s="44">
        <v>5112</v>
      </c>
      <c r="B98" s="42" t="s">
        <v>281</v>
      </c>
      <c r="C98" s="45">
        <v>1254535.19</v>
      </c>
      <c r="D98" s="46">
        <f t="shared" si="0"/>
        <v>2.1013254040288309E-2</v>
      </c>
      <c r="E98" s="42"/>
    </row>
    <row r="99" spans="1:5" x14ac:dyDescent="0.2">
      <c r="A99" s="44">
        <v>5113</v>
      </c>
      <c r="B99" s="42" t="s">
        <v>282</v>
      </c>
      <c r="C99" s="45">
        <v>93450.83</v>
      </c>
      <c r="D99" s="46">
        <f t="shared" si="0"/>
        <v>1.5652857302996786E-3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318144.24</v>
      </c>
      <c r="D101" s="46">
        <f t="shared" si="0"/>
        <v>5.3288626655219242E-3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13285134.870000001</v>
      </c>
      <c r="D103" s="124">
        <f t="shared" si="0"/>
        <v>0.22252378108485155</v>
      </c>
      <c r="E103" s="42"/>
    </row>
    <row r="104" spans="1:5" x14ac:dyDescent="0.2">
      <c r="A104" s="44">
        <v>5121</v>
      </c>
      <c r="B104" s="42" t="s">
        <v>287</v>
      </c>
      <c r="C104" s="45">
        <v>418129.62</v>
      </c>
      <c r="D104" s="46">
        <f t="shared" si="0"/>
        <v>7.0036010124428765E-3</v>
      </c>
      <c r="E104" s="42"/>
    </row>
    <row r="105" spans="1:5" x14ac:dyDescent="0.2">
      <c r="A105" s="44">
        <v>5122</v>
      </c>
      <c r="B105" s="42" t="s">
        <v>288</v>
      </c>
      <c r="C105" s="45">
        <v>626610.46</v>
      </c>
      <c r="D105" s="46">
        <f t="shared" si="0"/>
        <v>1.0495620119099183E-2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201780.45</v>
      </c>
      <c r="D107" s="46">
        <f t="shared" si="0"/>
        <v>3.3797886978472829E-3</v>
      </c>
      <c r="E107" s="42"/>
    </row>
    <row r="108" spans="1:5" x14ac:dyDescent="0.2">
      <c r="A108" s="44">
        <v>5125</v>
      </c>
      <c r="B108" s="42" t="s">
        <v>291</v>
      </c>
      <c r="C108" s="45">
        <v>6018.99</v>
      </c>
      <c r="D108" s="46">
        <f t="shared" si="0"/>
        <v>1.0081707308342219E-4</v>
      </c>
      <c r="E108" s="42"/>
    </row>
    <row r="109" spans="1:5" x14ac:dyDescent="0.2">
      <c r="A109" s="44">
        <v>5126</v>
      </c>
      <c r="B109" s="42" t="s">
        <v>292</v>
      </c>
      <c r="C109" s="45">
        <v>7627622.6600000001</v>
      </c>
      <c r="D109" s="46">
        <f t="shared" si="0"/>
        <v>0.12776140036218489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4404972.6900000004</v>
      </c>
      <c r="D112" s="46">
        <f t="shared" si="0"/>
        <v>7.37825538201939E-2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11612429.270000001</v>
      </c>
      <c r="D113" s="124">
        <f t="shared" si="0"/>
        <v>0.19450624280646106</v>
      </c>
      <c r="E113" s="42"/>
    </row>
    <row r="114" spans="1:5" x14ac:dyDescent="0.2">
      <c r="A114" s="44">
        <v>5131</v>
      </c>
      <c r="B114" s="42" t="s">
        <v>297</v>
      </c>
      <c r="C114" s="45">
        <v>1927854.94</v>
      </c>
      <c r="D114" s="46">
        <f t="shared" si="0"/>
        <v>3.2291246933491578E-2</v>
      </c>
      <c r="E114" s="42"/>
    </row>
    <row r="115" spans="1:5" x14ac:dyDescent="0.2">
      <c r="A115" s="44">
        <v>5132</v>
      </c>
      <c r="B115" s="42" t="s">
        <v>298</v>
      </c>
      <c r="C115" s="45">
        <v>716176.01</v>
      </c>
      <c r="D115" s="46">
        <f t="shared" si="0"/>
        <v>1.1995828060980946E-2</v>
      </c>
      <c r="E115" s="42"/>
    </row>
    <row r="116" spans="1:5" x14ac:dyDescent="0.2">
      <c r="A116" s="44">
        <v>5133</v>
      </c>
      <c r="B116" s="42" t="s">
        <v>299</v>
      </c>
      <c r="C116" s="45">
        <v>1426487.11</v>
      </c>
      <c r="D116" s="46">
        <f t="shared" si="0"/>
        <v>2.3893419863038435E-2</v>
      </c>
      <c r="E116" s="42"/>
    </row>
    <row r="117" spans="1:5" x14ac:dyDescent="0.2">
      <c r="A117" s="44">
        <v>5134</v>
      </c>
      <c r="B117" s="42" t="s">
        <v>300</v>
      </c>
      <c r="C117" s="45">
        <v>487505.82</v>
      </c>
      <c r="D117" s="46">
        <f t="shared" si="0"/>
        <v>8.1656407276858179E-3</v>
      </c>
      <c r="E117" s="42"/>
    </row>
    <row r="118" spans="1:5" x14ac:dyDescent="0.2">
      <c r="A118" s="44">
        <v>5135</v>
      </c>
      <c r="B118" s="42" t="s">
        <v>301</v>
      </c>
      <c r="C118" s="45">
        <v>2729956.1</v>
      </c>
      <c r="D118" s="46">
        <f t="shared" si="0"/>
        <v>4.5726306846868695E-2</v>
      </c>
      <c r="E118" s="42"/>
    </row>
    <row r="119" spans="1:5" x14ac:dyDescent="0.2">
      <c r="A119" s="44">
        <v>5136</v>
      </c>
      <c r="B119" s="42" t="s">
        <v>302</v>
      </c>
      <c r="C119" s="45">
        <v>312311.99</v>
      </c>
      <c r="D119" s="46">
        <f t="shared" si="0"/>
        <v>5.2311734561212124E-3</v>
      </c>
      <c r="E119" s="42"/>
    </row>
    <row r="120" spans="1:5" x14ac:dyDescent="0.2">
      <c r="A120" s="44">
        <v>5137</v>
      </c>
      <c r="B120" s="42" t="s">
        <v>303</v>
      </c>
      <c r="C120" s="45">
        <v>669509.9</v>
      </c>
      <c r="D120" s="46">
        <f t="shared" si="0"/>
        <v>1.1214178544635342E-2</v>
      </c>
      <c r="E120" s="42"/>
    </row>
    <row r="121" spans="1:5" x14ac:dyDescent="0.2">
      <c r="A121" s="44">
        <v>5138</v>
      </c>
      <c r="B121" s="42" t="s">
        <v>304</v>
      </c>
      <c r="C121" s="45">
        <v>2834539.4</v>
      </c>
      <c r="D121" s="46">
        <f t="shared" si="0"/>
        <v>4.7478059582694049E-2</v>
      </c>
      <c r="E121" s="42"/>
    </row>
    <row r="122" spans="1:5" x14ac:dyDescent="0.2">
      <c r="A122" s="44">
        <v>5139</v>
      </c>
      <c r="B122" s="42" t="s">
        <v>305</v>
      </c>
      <c r="C122" s="45">
        <v>508088</v>
      </c>
      <c r="D122" s="46">
        <f t="shared" si="0"/>
        <v>8.5103887909449612E-3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21419572.009999998</v>
      </c>
      <c r="D123" s="124">
        <f t="shared" si="0"/>
        <v>0.35877423899155741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2920212.9</v>
      </c>
      <c r="D127" s="124">
        <f t="shared" si="0"/>
        <v>4.8913076339793263E-2</v>
      </c>
      <c r="E127" s="42"/>
    </row>
    <row r="128" spans="1:5" x14ac:dyDescent="0.2">
      <c r="A128" s="44">
        <v>5221</v>
      </c>
      <c r="B128" s="42" t="s">
        <v>311</v>
      </c>
      <c r="C128" s="45">
        <v>2920212.9</v>
      </c>
      <c r="D128" s="46">
        <f t="shared" si="0"/>
        <v>4.8913076339793263E-2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18499359.109999999</v>
      </c>
      <c r="D133" s="124">
        <f t="shared" si="0"/>
        <v>0.30986116265176417</v>
      </c>
      <c r="E133" s="42"/>
    </row>
    <row r="134" spans="1:5" x14ac:dyDescent="0.2">
      <c r="A134" s="44">
        <v>5241</v>
      </c>
      <c r="B134" s="42" t="s">
        <v>315</v>
      </c>
      <c r="C134" s="45">
        <v>18481392.41</v>
      </c>
      <c r="D134" s="46">
        <f t="shared" si="0"/>
        <v>0.30956022343987516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17966.7</v>
      </c>
      <c r="D137" s="46">
        <f t="shared" si="0"/>
        <v>3.0093921188902484E-4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4" orientation="portrait" r:id="rId1"/>
  <rowBreaks count="1" manualBreakCount="1">
    <brk id="8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view="pageBreakPreview" topLeftCell="A13" zoomScale="60" zoomScaleNormal="80" workbookViewId="0">
      <selection activeCell="F125" sqref="F125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2" t="s">
        <v>601</v>
      </c>
      <c r="B1" s="173"/>
      <c r="C1" s="173"/>
      <c r="D1" s="173"/>
      <c r="E1" s="173"/>
      <c r="F1" s="173"/>
      <c r="G1" s="10" t="s">
        <v>498</v>
      </c>
      <c r="H1" s="19">
        <v>2024</v>
      </c>
    </row>
    <row r="2" spans="1:8" s="11" customFormat="1" ht="18.95" customHeight="1" x14ac:dyDescent="0.25">
      <c r="A2" s="172" t="s">
        <v>502</v>
      </c>
      <c r="B2" s="173"/>
      <c r="C2" s="173"/>
      <c r="D2" s="173"/>
      <c r="E2" s="173"/>
      <c r="F2" s="173"/>
      <c r="G2" s="10" t="s">
        <v>499</v>
      </c>
      <c r="H2" s="19" t="s">
        <v>501</v>
      </c>
    </row>
    <row r="3" spans="1:8" s="11" customFormat="1" ht="18.95" customHeight="1" x14ac:dyDescent="0.25">
      <c r="A3" s="172" t="s">
        <v>602</v>
      </c>
      <c r="B3" s="173"/>
      <c r="C3" s="173"/>
      <c r="D3" s="173"/>
      <c r="E3" s="173"/>
      <c r="F3" s="173"/>
      <c r="G3" s="10" t="s">
        <v>500</v>
      </c>
      <c r="H3" s="19">
        <v>3</v>
      </c>
    </row>
    <row r="4" spans="1:8" s="11" customFormat="1" ht="18.95" customHeight="1" x14ac:dyDescent="0.25">
      <c r="A4" s="172" t="s">
        <v>516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1892467.71</v>
      </c>
      <c r="D15" s="18">
        <v>1892301.21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237788.32</v>
      </c>
      <c r="D16" s="18">
        <v>237788.32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746708.95</v>
      </c>
      <c r="D20" s="18">
        <v>746708.95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30000</v>
      </c>
      <c r="D21" s="18">
        <v>30000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72941.03</v>
      </c>
      <c r="D23" s="18">
        <v>72941.03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32520.09</v>
      </c>
      <c r="D24" s="18">
        <v>32520.09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-10000</v>
      </c>
      <c r="D26" s="18">
        <v>-10000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5782467.3399999999</v>
      </c>
      <c r="D27" s="18">
        <v>5782467.3399999999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-963755.72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249690374.69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90000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237964146.06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11636228.630000001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30692855.48</v>
      </c>
      <c r="D64" s="18">
        <f t="shared" ref="D64:E64" si="0">SUM(D65:D72)</f>
        <v>0</v>
      </c>
      <c r="E64" s="18">
        <f t="shared" si="0"/>
        <v>14582931.92</v>
      </c>
    </row>
    <row r="65" spans="1:9" x14ac:dyDescent="0.2">
      <c r="A65" s="16">
        <v>1241</v>
      </c>
      <c r="B65" s="14" t="s">
        <v>158</v>
      </c>
      <c r="C65" s="18">
        <v>3286643.04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536684.92000000004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89341.47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21050426.289999999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85869.01</v>
      </c>
      <c r="D69" s="18">
        <v>0</v>
      </c>
      <c r="E69" s="18">
        <v>14582931.92</v>
      </c>
    </row>
    <row r="70" spans="1:9" x14ac:dyDescent="0.2">
      <c r="A70" s="16">
        <v>1246</v>
      </c>
      <c r="B70" s="14" t="s">
        <v>163</v>
      </c>
      <c r="C70" s="18">
        <v>5603870.75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40020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112810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112810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4728376.91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4728376.91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2208026.8899999997</v>
      </c>
      <c r="D110" s="18">
        <f>SUM(D111:D119)</f>
        <v>2208026.8899999997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219830.86</v>
      </c>
      <c r="D111" s="18">
        <f>C111</f>
        <v>219830.86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-2330638.9500000002</v>
      </c>
      <c r="D112" s="18">
        <f t="shared" ref="D112:D119" si="1">C112</f>
        <v>-2330638.9500000002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2218756.5</v>
      </c>
      <c r="D113" s="18">
        <f t="shared" si="1"/>
        <v>2218756.5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278182</v>
      </c>
      <c r="D115" s="18">
        <f t="shared" si="1"/>
        <v>278182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1108570.6399999999</v>
      </c>
      <c r="D117" s="18">
        <f t="shared" si="1"/>
        <v>1108570.6399999999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713325.84</v>
      </c>
      <c r="D119" s="18">
        <f t="shared" si="1"/>
        <v>713325.84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="115" zoomScaleNormal="100" zoomScaleSheetLayoutView="115" workbookViewId="0">
      <selection activeCell="D41" sqref="D41:D42"/>
    </sheetView>
  </sheetViews>
  <sheetFormatPr baseColWidth="10" defaultColWidth="9.140625" defaultRowHeight="11.25" x14ac:dyDescent="0.2"/>
  <cols>
    <col min="1" max="1" width="15.85546875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4" t="s">
        <v>601</v>
      </c>
      <c r="B1" s="174"/>
      <c r="C1" s="174"/>
      <c r="D1" s="21" t="s">
        <v>498</v>
      </c>
      <c r="E1" s="22">
        <v>2024</v>
      </c>
    </row>
    <row r="2" spans="1:5" ht="18.95" customHeight="1" x14ac:dyDescent="0.2">
      <c r="A2" s="174" t="s">
        <v>504</v>
      </c>
      <c r="B2" s="174"/>
      <c r="C2" s="174"/>
      <c r="D2" s="21" t="s">
        <v>499</v>
      </c>
      <c r="E2" s="22" t="s">
        <v>501</v>
      </c>
    </row>
    <row r="3" spans="1:5" ht="18.95" customHeight="1" x14ac:dyDescent="0.2">
      <c r="A3" s="174" t="s">
        <v>602</v>
      </c>
      <c r="B3" s="174"/>
      <c r="C3" s="174"/>
      <c r="D3" s="21" t="s">
        <v>500</v>
      </c>
      <c r="E3" s="22">
        <v>3</v>
      </c>
    </row>
    <row r="4" spans="1:5" ht="18.95" customHeight="1" x14ac:dyDescent="0.2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6071228.9299999997</v>
      </c>
    </row>
    <row r="10" spans="1:5" x14ac:dyDescent="0.2">
      <c r="A10" s="27">
        <v>3120</v>
      </c>
      <c r="B10" s="23" t="s">
        <v>384</v>
      </c>
      <c r="C10" s="28">
        <v>811190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22741167.73</v>
      </c>
    </row>
    <row r="16" spans="1:5" x14ac:dyDescent="0.2">
      <c r="A16" s="27">
        <v>3220</v>
      </c>
      <c r="B16" s="23" t="s">
        <v>388</v>
      </c>
      <c r="C16" s="28">
        <v>278453379.81999999</v>
      </c>
    </row>
    <row r="17" spans="1:3" x14ac:dyDescent="0.2">
      <c r="A17" s="27">
        <v>3230</v>
      </c>
      <c r="B17" s="23" t="s">
        <v>389</v>
      </c>
      <c r="C17" s="28">
        <f>SUM(C18:C21)</f>
        <v>1091735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1091735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view="pageBreakPreview" topLeftCell="A16" zoomScaleNormal="130" zoomScaleSheetLayoutView="100" workbookViewId="0">
      <selection activeCell="C33" sqref="C3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4" t="s">
        <v>601</v>
      </c>
      <c r="B1" s="174"/>
      <c r="C1" s="174"/>
      <c r="D1" s="21" t="s">
        <v>498</v>
      </c>
      <c r="E1" s="22">
        <v>2024</v>
      </c>
    </row>
    <row r="2" spans="1:5" s="29" customFormat="1" ht="18.95" customHeight="1" x14ac:dyDescent="0.25">
      <c r="A2" s="174" t="s">
        <v>505</v>
      </c>
      <c r="B2" s="174"/>
      <c r="C2" s="174"/>
      <c r="D2" s="21" t="s">
        <v>499</v>
      </c>
      <c r="E2" s="22" t="s">
        <v>501</v>
      </c>
    </row>
    <row r="3" spans="1:5" s="29" customFormat="1" ht="18.95" customHeight="1" x14ac:dyDescent="0.25">
      <c r="A3" s="174" t="s">
        <v>602</v>
      </c>
      <c r="B3" s="174"/>
      <c r="C3" s="174"/>
      <c r="D3" s="21" t="s">
        <v>500</v>
      </c>
      <c r="E3" s="22">
        <v>3</v>
      </c>
    </row>
    <row r="4" spans="1:5" s="29" customFormat="1" ht="18.95" customHeight="1" x14ac:dyDescent="0.25">
      <c r="A4" s="174" t="s">
        <v>516</v>
      </c>
      <c r="B4" s="174"/>
      <c r="C4" s="174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389736.74</v>
      </c>
      <c r="D9" s="28">
        <v>389736.74</v>
      </c>
    </row>
    <row r="10" spans="1:5" x14ac:dyDescent="0.2">
      <c r="A10" s="27">
        <v>1112</v>
      </c>
      <c r="B10" s="23" t="s">
        <v>402</v>
      </c>
      <c r="C10" s="28">
        <v>32617138.600000001</v>
      </c>
      <c r="D10" s="28">
        <v>59108399.840000004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33006875.34</v>
      </c>
      <c r="D16" s="84">
        <f>SUM(D9:D15)</f>
        <v>59498136.580000006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46199061.839999996</v>
      </c>
      <c r="D21" s="84">
        <f>SUM(D22:D28)</f>
        <v>35091651.539999999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45752267.609999999</v>
      </c>
      <c r="D26" s="28">
        <v>33952985.890000001</v>
      </c>
    </row>
    <row r="27" spans="1:4" x14ac:dyDescent="0.2">
      <c r="A27" s="27">
        <v>1236</v>
      </c>
      <c r="B27" s="23" t="s">
        <v>155</v>
      </c>
      <c r="C27" s="28">
        <v>446794.23</v>
      </c>
      <c r="D27" s="28">
        <v>1138665.6499999999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4729463.05</v>
      </c>
      <c r="D29" s="84">
        <f>SUM(D30:D37)</f>
        <v>2471601.6</v>
      </c>
    </row>
    <row r="30" spans="1:4" x14ac:dyDescent="0.2">
      <c r="A30" s="27">
        <v>1241</v>
      </c>
      <c r="B30" s="23" t="s">
        <v>158</v>
      </c>
      <c r="C30" s="28">
        <v>344563.05</v>
      </c>
      <c r="D30" s="28">
        <v>203069.53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61629.919999999998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4382000</v>
      </c>
      <c r="D33" s="28">
        <v>2167000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2900</v>
      </c>
      <c r="D35" s="28">
        <v>39902.15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50928524.889999993</v>
      </c>
      <c r="D44" s="84">
        <f>D21+D29+D38</f>
        <v>37563253.140000001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22741167.73</v>
      </c>
      <c r="D48" s="84">
        <v>87127432.799999997</v>
      </c>
      <c r="E48" s="156"/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2605719.2800000003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1518048.14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1518048.14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1506767.14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11281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1087671.1400000001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262211.87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300973.03000000003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524486.24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22741167.73</v>
      </c>
      <c r="D145" s="84">
        <f>D48+D49+D103-D109-D112</f>
        <v>89733152.079999998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73" orientation="portrait" r:id="rId1"/>
  <rowBreaks count="1" manualBreakCount="1">
    <brk id="8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view="pageBreakPreview" zoomScale="115" zoomScaleNormal="100" zoomScaleSheetLayoutView="115" workbookViewId="0">
      <selection activeCell="G21" sqref="G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5" t="s">
        <v>601</v>
      </c>
      <c r="B1" s="176"/>
      <c r="C1" s="177"/>
    </row>
    <row r="2" spans="1:3" s="30" customFormat="1" ht="18" customHeight="1" x14ac:dyDescent="0.25">
      <c r="A2" s="178" t="s">
        <v>506</v>
      </c>
      <c r="B2" s="179"/>
      <c r="C2" s="180"/>
    </row>
    <row r="3" spans="1:3" s="30" customFormat="1" ht="18" customHeight="1" x14ac:dyDescent="0.25">
      <c r="A3" s="178" t="s">
        <v>602</v>
      </c>
      <c r="B3" s="179"/>
      <c r="C3" s="180"/>
    </row>
    <row r="4" spans="1:3" s="32" customFormat="1" ht="18" customHeight="1" x14ac:dyDescent="0.2">
      <c r="A4" s="181" t="s">
        <v>507</v>
      </c>
      <c r="B4" s="182"/>
      <c r="C4" s="183"/>
    </row>
    <row r="5" spans="1:3" s="32" customFormat="1" ht="18" customHeight="1" x14ac:dyDescent="0.2">
      <c r="A5" s="184" t="s">
        <v>406</v>
      </c>
      <c r="B5" s="185"/>
      <c r="C5" s="147">
        <v>2024</v>
      </c>
    </row>
    <row r="6" spans="1:3" x14ac:dyDescent="0.2">
      <c r="A6" s="47" t="s">
        <v>435</v>
      </c>
      <c r="B6" s="47"/>
      <c r="C6" s="92">
        <v>82443258.019999996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82443258.019999996</v>
      </c>
    </row>
    <row r="23" spans="1:3" ht="33" customHeight="1" x14ac:dyDescent="0.2">
      <c r="B23" s="198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view="pageBreakPreview" zoomScaleNormal="100" zoomScaleSheetLayoutView="100" workbookViewId="0">
      <selection activeCell="J23" sqref="J23"/>
    </sheetView>
  </sheetViews>
  <sheetFormatPr baseColWidth="10" defaultColWidth="11.42578125" defaultRowHeight="11.25" x14ac:dyDescent="0.2"/>
  <cols>
    <col min="1" max="1" width="5" style="31" customWidth="1"/>
    <col min="2" max="2" width="70.28515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6" t="s">
        <v>601</v>
      </c>
      <c r="B1" s="187"/>
      <c r="C1" s="188"/>
    </row>
    <row r="2" spans="1:3" s="33" customFormat="1" ht="18.95" customHeight="1" x14ac:dyDescent="0.25">
      <c r="A2" s="189" t="s">
        <v>508</v>
      </c>
      <c r="B2" s="190"/>
      <c r="C2" s="191"/>
    </row>
    <row r="3" spans="1:3" s="33" customFormat="1" ht="18.95" customHeight="1" x14ac:dyDescent="0.25">
      <c r="A3" s="189" t="s">
        <v>602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15" customHeight="1" x14ac:dyDescent="0.2">
      <c r="A5" s="192" t="s">
        <v>406</v>
      </c>
      <c r="B5" s="193"/>
      <c r="C5" s="147">
        <v>2024</v>
      </c>
    </row>
    <row r="6" spans="1:3" x14ac:dyDescent="0.2">
      <c r="A6" s="72" t="s">
        <v>448</v>
      </c>
      <c r="B6" s="47"/>
      <c r="C6" s="96">
        <v>109924482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50222391.709999993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344563.05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4382000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2900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45031134.420000002</v>
      </c>
    </row>
    <row r="21" spans="1:3" x14ac:dyDescent="0.2">
      <c r="A21" s="78" t="s">
        <v>478</v>
      </c>
      <c r="B21" s="65" t="s">
        <v>453</v>
      </c>
      <c r="C21" s="97">
        <v>446794.23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15000.01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59702090.290000007</v>
      </c>
    </row>
    <row r="42" spans="1:3" ht="22.5" x14ac:dyDescent="0.2">
      <c r="B42" s="198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view="pageBreakPreview" zoomScale="60" zoomScaleNormal="100" workbookViewId="0">
      <selection activeCell="R44" sqref="R44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4" t="s">
        <v>601</v>
      </c>
      <c r="B1" s="195"/>
      <c r="C1" s="195"/>
      <c r="D1" s="195"/>
      <c r="E1" s="195"/>
      <c r="F1" s="195"/>
      <c r="G1" s="21" t="s">
        <v>498</v>
      </c>
      <c r="H1" s="22">
        <v>2024</v>
      </c>
    </row>
    <row r="2" spans="1:10" ht="18.95" customHeight="1" x14ac:dyDescent="0.2">
      <c r="A2" s="174" t="s">
        <v>509</v>
      </c>
      <c r="B2" s="195"/>
      <c r="C2" s="195"/>
      <c r="D2" s="195"/>
      <c r="E2" s="195"/>
      <c r="F2" s="195"/>
      <c r="G2" s="21" t="s">
        <v>499</v>
      </c>
      <c r="H2" s="22" t="s">
        <v>501</v>
      </c>
    </row>
    <row r="3" spans="1:10" ht="18.95" customHeight="1" x14ac:dyDescent="0.2">
      <c r="A3" s="196" t="s">
        <v>602</v>
      </c>
      <c r="B3" s="197"/>
      <c r="C3" s="197"/>
      <c r="D3" s="197"/>
      <c r="E3" s="197"/>
      <c r="F3" s="197"/>
      <c r="G3" s="21" t="s">
        <v>500</v>
      </c>
      <c r="H3" s="22">
        <v>3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4" t="s">
        <v>553</v>
      </c>
      <c r="C39" s="194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75469225.180000007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-7175901.0800000001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14149933.92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-82443258.019999996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4" t="s">
        <v>554</v>
      </c>
      <c r="C48" s="194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-75469225.180000007</v>
      </c>
    </row>
    <row r="51" spans="1:3" x14ac:dyDescent="0.2">
      <c r="A51" s="23">
        <v>8220</v>
      </c>
      <c r="B51" s="112" t="s">
        <v>46</v>
      </c>
      <c r="C51" s="114">
        <v>472042.72</v>
      </c>
    </row>
    <row r="52" spans="1:3" x14ac:dyDescent="0.2">
      <c r="A52" s="23">
        <v>8230</v>
      </c>
      <c r="B52" s="112" t="s">
        <v>600</v>
      </c>
      <c r="C52" s="114">
        <v>-83201161.730000004</v>
      </c>
    </row>
    <row r="53" spans="1:3" x14ac:dyDescent="0.2">
      <c r="A53" s="23">
        <v>8240</v>
      </c>
      <c r="B53" s="112" t="s">
        <v>45</v>
      </c>
      <c r="C53" s="114">
        <v>48273862.189999998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109924482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Conciliacion_Ig!Área_de_impresión</vt:lpstr>
      <vt:lpstr>ACT!Títulos_a_imprimir</vt:lpstr>
      <vt:lpstr>EFE!Títulos_a_imprimir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2024-11-05T22:18:52Z</cp:lastPrinted>
  <dcterms:created xsi:type="dcterms:W3CDTF">2012-12-11T20:36:24Z</dcterms:created>
  <dcterms:modified xsi:type="dcterms:W3CDTF">2024-11-05T22:19:07Z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