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4EE8E8FA-D68D-408E-88D3-F75C7021CF40}" xr6:coauthVersionLast="46" xr6:coauthVersionMax="46" xr10:uidLastSave="{00000000-0000-0000-0000-000000000000}"/>
  <bookViews>
    <workbookView xWindow="-120" yWindow="-120" windowWidth="29040" windowHeight="15840" tabRatio="863" firstSheet="1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<sst xmlns="http://schemas.openxmlformats.org/spreadsheetml/2006/main" count="859" uniqueCount="603">
  <si>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</si>
  <si>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</si>
  <si>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</si>
  <si>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</si>
  <si>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</si>
  <si>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</si>
  <si>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</si>
  <si>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</si>
  <si>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</si>
  <si>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</si>
  <si>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</si>
  <si>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</si>
  <si>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</si>
  <si>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</si>
  <si>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</si>
  <si>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</si>
  <si>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</si>
  <si>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</si>
  <si>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</si>
  <si>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</si>
  <si>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</si>
  <si>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</si>
  <si>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</si>
  <si>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</si>
  <si>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</si>
  <si>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</si>
  <si>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</si>
  <si>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</si>
  <si>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</si>
  <si>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</si>
  <si>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</si>
  <si>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</si>
  <si>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</si>
  <si>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</si>
  <si>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</si>
  <si>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</si>
  <si>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</si>
  <si>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</si>
  <si>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</si>
  <si>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</si>
  <si>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</si>
  <si>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</si>
  <si>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</si>
  <si>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</si>
  <si>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</si>
  <si>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</si>
  <si>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</si>
  <si>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</si>
  <si>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</si>
  <si>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</si>
  <si>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</si>
  <si>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</si>
  <si>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</si>
  <si>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</si>
  <si>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</si>
  <si>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</si>
  <si>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</si>
  <si>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</si>
  <si>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</si>
  <si>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</si>
  <si>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</si>
  <si>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</si>
  <si>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</si>
  <si>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</si>
  <si>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</si>
  <si>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</si>
  <si>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</si>
  <si>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</si>
  <si>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</si>
  <si>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</si>
  <si>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</si>
  <si>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</si>
  <si>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</si>
  <si>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</si>
  <si>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</si>
  <si>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</si>
  <si>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</si>
  <si>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</si>
  <si>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</si>
  <si>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</si>
  <si>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</si>
  <si>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</si>
  <si>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</si>
  <si>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</si>
  <si>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</si>
  <si>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</si>
  <si>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</si>
  <si>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</si>
  <si>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</si>
  <si>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</si>
  <si>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</si>
  <si>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</si>
  <si>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</si>
  <si>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</si>
  <si>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</si>
  <si>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</si>
  <si>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</si>
  <si>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</si>
  <si>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</si>
  <si>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</si>
  <si>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</si>
  <si>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</si>
  <si>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</si>
  <si>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</si>
  <si>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</si>
  <si>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</si>
  <si>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</si>
  <si>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</si>
  <si>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</si>
  <si>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</si>
  <si>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</si>
  <si>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</si>
  <si>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</si>
  <si>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</si>
  <si>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</si>
  <si>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</si>
  <si>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</si>
  <si>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</si>
  <si>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</si>
  <si>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</si>
  <si>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</si>
  <si>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</si>
  <si>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</si>
  <si>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</si>
  <si>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</si>
  <si>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</si>
  <si>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</si>
  <si>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</si>
  <si>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</si>
  <si>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</si>
  <si>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</si>
  <si>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</si>
  <si>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</si>
  <si>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</si>
  <si>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</si>
  <si>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</si>
  <si>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</si>
  <si>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</si>
  <si>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</si>
  <si>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</si>
  <si>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</si>
  <si>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</si>
  <si>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</si>
  <si>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</si>
  <si>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</si>
  <si>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</si>
  <si>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</si>
  <si>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</si>
  <si>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</si>
  <si>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</si>
  <si>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</si>
  <si>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</si>
  <si>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</si>
  <si>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</si>
  <si>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</si>
  <si>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</si>
  <si>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</si>
  <si>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</si>
  <si>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</si>
  <si>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</si>
  <si>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</si>
  <si>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</si>
  <si>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</si>
  <si>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</si>
  <si>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</si>
  <si>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</si>
  <si>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</si>
  <si>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</si>
  <si>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</si>
  <si>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</si>
  <si>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</si>
  <si>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</si>
  <si>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</si>
  <si>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</si>
  <si>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</si>
  <si>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</si>
  <si>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</si>
  <si>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</si>
  <si>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</si>
  <si>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</si>
  <si>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</si>
  <si>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</si>
  <si>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</si>
  <si>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</si>
  <si>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</si>
  <si>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</si>
  <si>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</si>
  <si>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</si>
  <si>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</si>
  <si>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</si>
  <si>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</si>
  <si>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</si>
  <si>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</si>
  <si>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</si>
  <si>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</si>
  <si>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</si>
  <si>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</si>
  <si>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</si>
  <si>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</si>
  <si>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</si>
  <si>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</si>
  <si>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</si>
  <si>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</si>
  <si>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</si>
  <si>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</si>
  <si>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</si>
  <si>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</si>
  <si>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</si>
  <si>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</si>
  <si>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</si>
  <si>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</si>
  <si>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</si>
  <si>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</si>
  <si>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</si>
  <si>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</si>
  <si>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</si>
  <si>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</si>
  <si>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</si>
  <si>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</si>
  <si>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</si>
  <si>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</si>
  <si>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</si>
  <si>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</si>
  <si>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</si>
  <si>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</si>
  <si>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</si>
  <si>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</si>
  <si>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</si>
  <si>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</si>
  <si>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</si>
  <si>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</si>
  <si>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</si>
  <si>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</si>
  <si>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</si>
  <si>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</si>
  <si>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</si>
  <si>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</si>
  <si>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</si>
  <si>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</si>
  <si>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</si>
  <si>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</si>
  <si>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</si>
  <si>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</si>
  <si>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</si>
  <si>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</si>
  <si>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</si>
  <si>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</si>
  <si>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</si>
  <si>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</si>
  <si>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</si>
  <si>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</si>
  <si>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</si>
  <si>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</si>
  <si>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</si>
  <si>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</si>
  <si>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</si>
  <si>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</si>
  <si>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</si>
  <si>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</si>
  <si>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</si>
  <si>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</si>
  <si>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</si>
  <si>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</si>
  <si>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</si>
  <si>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</si>
  <si>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</si>
  <si>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</si>
  <si>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</si>
  <si>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</si>
  <si>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</si>
  <si>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</si>
  <si>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</si>
  <si>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</si>
  <si>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</si>
  <si>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</si>
  <si>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</si>
  <si>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</si>
  <si>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</si>
  <si>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</si>
  <si>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</si>
  <si>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</si>
  <si>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</si>
  <si>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</si>
  <si>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</si>
  <si>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</si>
  <si>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</si>
  <si>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</si>
  <si>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</si>
  <si>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</si>
  <si>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</si>
  <si>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</si>
  <si>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</si>
  <si>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</si>
  <si>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</si>
  <si>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</si>
  <si>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</si>
  <si>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</si>
  <si>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</si>
  <si>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</si>
  <si>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</si>
  <si>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</si>
  <si>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</si>
  <si>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</si>
  <si>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</si>
  <si>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</si>
  <si>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</si>
  <si>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</si>
  <si>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</si>
  <si>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</si>
  <si>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</si>
  <si>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</si>
  <si>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</si>
  <si>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</si>
  <si>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</si>
  <si>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</si>
  <si>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</si>
  <si>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</si>
  <si>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</si>
  <si>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</si>
  <si>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</si>
  <si>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</si>
  <si>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</si>
  <si>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</si>
  <si>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</si>
  <si>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</si>
  <si>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</si>
  <si>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</si>
  <si>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</si>
  <si>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</si>
  <si>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</si>
  <si>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</si>
  <si>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</si>
  <si>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</si>
  <si>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</si>
  <si>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</si>
  <si>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</si>
  <si>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</si>
  <si>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</si>
  <si>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</si>
  <si>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</si>
  <si>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</si>
  <si>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</si>
  <si>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</si>
  <si>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</si>
  <si>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</si>
  <si>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</si>
  <si>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</si>
  <si>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</si>
  <si>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</si>
  <si>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</si>
  <si>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</si>
  <si>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</si>
  <si>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</si>
  <si>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</si>
  <si>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</si>
  <si>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</si>
  <si>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</si>
  <si>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</si>
  <si>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</si>
  <si>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</si>
  <si>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</si>
  <si>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</si>
  <si>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</si>
  <si>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</si>
  <si>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</si>
  <si>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</si>
  <si>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</si>
  <si>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</si>
  <si>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</si>
  <si>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</si>
  <si>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</si>
  <si>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</si>
  <si>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</si>
  <si>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</si>
  <si>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</si>
  <si>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</si>
  <si>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</si>
  <si>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</si>
  <si>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</si>
  <si>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</si>
  <si>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</si>
  <si>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</si>
  <si>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</si>
  <si>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</si>
  <si>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</si>
  <si>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</si>
  <si>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</si>
  <si>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</si>
  <si>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</si>
  <si>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</si>
  <si>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</si>
  <si>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</si>
  <si>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</si>
  <si>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</si>
  <si>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</si>
  <si>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</si>
  <si>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</si>
  <si>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</si>
  <si>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</si>
  <si>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</si>
  <si>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</si>
  <si>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</si>
  <si>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</si>
  <si>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</si>
  <si>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</si>
  <si>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</si>
  <si>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</si>
  <si>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</si>
  <si>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</si>
  <si>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</si>
  <si>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</si>
  <si>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</si>
  <si>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</si>
  <si>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</si>
  <si>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</si>
  <si>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</si>
  <si>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</si>
  <si>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</si>
  <si>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</si>
  <si>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</si>
  <si>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</si>
  <si>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</si>
  <si>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</si>
  <si>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</si>
  <si>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</si>
  <si>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</si>
  <si>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</si>
  <si>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</si>
  <si>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</si>
  <si>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</si>
  <si>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</si>
  <si>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</si>
  <si>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</si>
  <si>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</si>
  <si>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</si>
  <si>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</si>
  <si>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</si>
  <si>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</si>
  <si>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</si>
  <si>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</si>
  <si>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</si>
  <si>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</si>
  <si>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</si>
  <si>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</si>
  <si>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</si>
  <si>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</si>
  <si>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</si>
  <si>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</si>
  <si>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</si>
  <si>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</si>
  <si>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</si>
  <si>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</si>
  <si>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</si>
  <si>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</si>
  <si>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</si>
  <si>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</si>
  <si>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</si>
  <si>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</si>
  <si>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</si>
  <si>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</si>
  <si>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</si>
  <si>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</si>
  <si>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</si>
  <si>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</si>
  <si>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</si>
  <si>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</si>
  <si>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</si>
  <si>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</si>
  <si>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</si>
  <si>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</si>
  <si>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</si>
  <si>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</si>
  <si>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</si>
  <si>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</si>
  <si>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</si>
  <si>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</si>
  <si>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</si>
  <si>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</si>
  <si>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</si>
  <si>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</si>
  <si>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</si>
  <si>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</si>
  <si>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</si>
  <si>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</si>
  <si>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</si>
  <si>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</si>
  <si>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</si>
  <si>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</si>
  <si>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</si>
  <si>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</si>
  <si>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</si>
  <si>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</si>
  <si>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</si>
  <si>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</si>
  <si>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</si>
  <si>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</si>
  <si>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</si>
  <si>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</si>
  <si>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</si>
  <si>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</si>
  <si>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</si>
  <si>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</si>
  <si>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</si>
  <si>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</si>
  <si>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</si>
  <si>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</si>
  <si>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</si>
  <si>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</si>
  <si>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</si>
  <si>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</si>
  <si>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</si>
  <si>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</si>
  <si>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</si>
  <si>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</si>
  <si>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</si>
  <si>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</si>
  <si>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</si>
  <si>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</si>
  <si>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</si>
  <si>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</si>
  <si>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</si>
  <si>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</si>
  <si>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</si>
  <si>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</si>
  <si>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</si>
  <si>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</si>
  <si>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</si>
  <si>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</si>
  <si>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</si>
  <si>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</si>
  <si>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</si>
  <si>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</si>
  <si>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</si>
  <si>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</si>
  <si>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</si>
  <si>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</si>
  <si>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</si>
  <si>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</si>
  <si>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</si>
  <si>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</si>
  <si>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</si>
  <si>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</si>
  <si>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</si>
  <si>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</si>
  <si>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</si>
  <si>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</si>
  <si>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</si>
  <si>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</si>
  <si>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</si>
  <si>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</si>
  <si>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</si>
  <si>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</si>
  <si>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</si>
  <si>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</si>
  <si>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</si>
  <si>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</si>
  <si>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</si>
  <si>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</si>
  <si>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</si>
  <si>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</si>
  <si>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</si>
  <si>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</si>
  <si>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</si>
  <si>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</si>
  <si>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</si>
  <si>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</si>
  <si>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</si>
  <si>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</si>
  <si>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</si>
  <si>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</si>
  <si>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</si>
  <si>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</si>
  <si>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</si>
  <si>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</si>
  <si>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</si>
  <si>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</si>
  <si>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</si>
  <si>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</si>
  <si>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</si>
  <si>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</si>
  <si>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</si>
  <si>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</si>
  <si>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</si>
  <si>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</si>
  <si>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</si>
  <si>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</si>
  <si>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</si>
  <si>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</si>
  <si>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</si>
  <si>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</si>
  <si>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</si>
  <si>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</si>
  <si>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</si>
  <si>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</si>
  <si>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</si>
  <si>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</si>
  <si>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</si>
  <si>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</si>
  <si>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</si>
  <si>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</si>
  <si>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</si>
  <si>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Atarjea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</si>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</sst>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2024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3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50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2024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3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2897677.58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17677.5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17677.5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17677.5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2880000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2880000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2880000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0.08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0.08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0.08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2271945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1977225.43</v>
      </c>
      <c r="D95" s="124">
        <f>C95/$C$94</f>
        <v>0.8702787391420127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1736286.46</v>
      </c>
      <c r="D96" s="124">
        <f t="shared" ref="D96:D159" si="0">C96/$C$94</f>
        <v>0.76422909005279616</v>
      </c>
      <c r="E96" s="42"/>
    </row>
    <row r="97" spans="1:5" x14ac:dyDescent="0.2">
      <c r="A97" s="44">
        <v>5111</v>
      </c>
      <c r="B97" s="42" t="s">
        <v>280</v>
      </c>
      <c r="C97" s="45">
        <v>1658225.41</v>
      </c>
      <c r="D97" s="46">
        <f t="shared" si="0"/>
        <v>0.7298704017922969</v>
      </c>
      <c r="E97" s="42"/>
    </row>
    <row r="98" spans="1:5" x14ac:dyDescent="0.2">
      <c r="A98" s="44">
        <v>5112</v>
      </c>
      <c r="B98" s="42" t="s">
        <v>281</v>
      </c>
      <c r="C98" s="45">
        <v>78061.05</v>
      </c>
      <c r="D98" s="46">
        <f t="shared" si="0"/>
        <v>3.4358688260499266E-2</v>
      </c>
      <c r="E98" s="42"/>
    </row>
    <row r="99" spans="1:5" x14ac:dyDescent="0.2">
      <c r="A99" s="44">
        <v>5113</v>
      </c>
      <c r="B99" s="42" t="s">
        <v>282</v>
      </c>
      <c r="C99" s="45">
        <v>0</v>
      </c>
      <c r="D99" s="46">
        <f t="shared" si="0"/>
        <v>0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128005.27</v>
      </c>
      <c r="D103" s="124">
        <f t="shared" si="0"/>
        <v>5.6341711617138621E-2</v>
      </c>
      <c r="E103" s="42"/>
    </row>
    <row r="104" spans="1:5" x14ac:dyDescent="0.2">
      <c r="A104" s="44">
        <v>5121</v>
      </c>
      <c r="B104" s="42" t="s">
        <v>287</v>
      </c>
      <c r="C104" s="45">
        <v>86225.8</v>
      </c>
      <c r="D104" s="46">
        <f t="shared" si="0"/>
        <v>3.7952415221319181E-2</v>
      </c>
      <c r="E104" s="42"/>
    </row>
    <row r="105" spans="1:5" x14ac:dyDescent="0.2">
      <c r="A105" s="44">
        <v>5122</v>
      </c>
      <c r="B105" s="42" t="s">
        <v>288</v>
      </c>
      <c r="C105" s="45">
        <v>3740</v>
      </c>
      <c r="D105" s="46">
        <f t="shared" si="0"/>
        <v>1.6461666105473504E-3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295</v>
      </c>
      <c r="D107" s="46">
        <f t="shared" si="0"/>
        <v>1.2984469254317336E-4</v>
      </c>
      <c r="E107" s="42"/>
    </row>
    <row r="108" spans="1:5" x14ac:dyDescent="0.2">
      <c r="A108" s="44">
        <v>5125</v>
      </c>
      <c r="B108" s="42" t="s">
        <v>291</v>
      </c>
      <c r="C108" s="45">
        <v>10579.01</v>
      </c>
      <c r="D108" s="46">
        <f t="shared" si="0"/>
        <v>4.6563671215632419E-3</v>
      </c>
      <c r="E108" s="42"/>
    </row>
    <row r="109" spans="1:5" x14ac:dyDescent="0.2">
      <c r="A109" s="44">
        <v>5126</v>
      </c>
      <c r="B109" s="42" t="s">
        <v>292</v>
      </c>
      <c r="C109" s="45">
        <v>22919.3</v>
      </c>
      <c r="D109" s="46">
        <f t="shared" si="0"/>
        <v>1.0087964277304249E-2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4246.16</v>
      </c>
      <c r="D112" s="46">
        <f t="shared" si="0"/>
        <v>1.8689536938614271E-3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112933.70000000001</v>
      </c>
      <c r="D113" s="124">
        <f t="shared" si="0"/>
        <v>4.9707937472077891E-2</v>
      </c>
      <c r="E113" s="42"/>
    </row>
    <row r="114" spans="1:5" x14ac:dyDescent="0.2">
      <c r="A114" s="44">
        <v>5131</v>
      </c>
      <c r="B114" s="42" t="s">
        <v>297</v>
      </c>
      <c r="C114" s="45">
        <v>15838</v>
      </c>
      <c r="D114" s="46">
        <f t="shared" si="0"/>
        <v>6.9711194593178975E-3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300</v>
      </c>
      <c r="C117" s="45">
        <v>4202.68</v>
      </c>
      <c r="D117" s="46">
        <f t="shared" si="0"/>
        <v>1.849815906635064E-3</v>
      </c>
      <c r="E117" s="42"/>
    </row>
    <row r="118" spans="1:5" x14ac:dyDescent="0.2">
      <c r="A118" s="44">
        <v>5135</v>
      </c>
      <c r="B118" s="42" t="s">
        <v>301</v>
      </c>
      <c r="C118" s="45">
        <v>11944.57</v>
      </c>
      <c r="D118" s="46">
        <f t="shared" si="0"/>
        <v>5.2574204041030918E-3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65446.57</v>
      </c>
      <c r="D120" s="46">
        <f t="shared" si="0"/>
        <v>2.880640596493313E-2</v>
      </c>
      <c r="E120" s="42"/>
    </row>
    <row r="121" spans="1:5" x14ac:dyDescent="0.2">
      <c r="A121" s="44">
        <v>5138</v>
      </c>
      <c r="B121" s="42" t="s">
        <v>304</v>
      </c>
      <c r="C121" s="45">
        <v>7493.86</v>
      </c>
      <c r="D121" s="46">
        <f t="shared" si="0"/>
        <v>3.2984337208867291E-3</v>
      </c>
      <c r="E121" s="42"/>
    </row>
    <row r="122" spans="1:5" x14ac:dyDescent="0.2">
      <c r="A122" s="44">
        <v>5139</v>
      </c>
      <c r="B122" s="42" t="s">
        <v>305</v>
      </c>
      <c r="C122" s="45">
        <v>8008.02</v>
      </c>
      <c r="D122" s="46">
        <f t="shared" si="0"/>
        <v>3.5247420162019768E-3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294719.57</v>
      </c>
      <c r="D123" s="124">
        <f t="shared" si="0"/>
        <v>0.12972126085798732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294719.57</v>
      </c>
      <c r="D133" s="124">
        <f t="shared" si="0"/>
        <v>0.12972126085798732</v>
      </c>
      <c r="E133" s="42"/>
    </row>
    <row r="134" spans="1:5" x14ac:dyDescent="0.2">
      <c r="A134" s="44">
        <v>5241</v>
      </c>
      <c r="B134" s="42" t="s">
        <v>315</v>
      </c>
      <c r="C134" s="45">
        <v>294719.57</v>
      </c>
      <c r="D134" s="46">
        <f t="shared" si="0"/>
        <v>0.12972126085798732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2024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3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546770.51</v>
      </c>
      <c r="D15" s="18">
        <v>542076.44999999995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14856</v>
      </c>
      <c r="D16" s="18">
        <v>14856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-6570</v>
      </c>
      <c r="D20" s="18">
        <v>-6570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10000</v>
      </c>
      <c r="D21" s="18">
        <v>10000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1790.04</v>
      </c>
      <c r="D23" s="18">
        <v>1790.04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979521.65</v>
      </c>
      <c r="D64" s="18">
        <f t="shared" ref="D64:E64" si="0">SUM(D65:D72)</f>
        <v>0</v>
      </c>
      <c r="E64" s="18">
        <f t="shared" si="0"/>
        <v>881358.7</v>
      </c>
    </row>
    <row r="65" spans="1:9" x14ac:dyDescent="0.2">
      <c r="A65" s="16">
        <v>1241</v>
      </c>
      <c r="B65" s="14" t="s">
        <v>158</v>
      </c>
      <c r="C65" s="18">
        <v>356263.12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39956.65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568056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881358.7</v>
      </c>
    </row>
    <row r="70" spans="1:9" x14ac:dyDescent="0.2">
      <c r="A70" s="16">
        <v>1246</v>
      </c>
      <c r="B70" s="14" t="s">
        <v>163</v>
      </c>
      <c r="C70" s="18">
        <v>15245.88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30160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30160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775037.62</v>
      </c>
      <c r="D110" s="18">
        <f>SUM(D111:D119)</f>
        <v>775037.62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175.66</v>
      </c>
      <c r="D111" s="18">
        <f>C111</f>
        <v>175.66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63517.81</v>
      </c>
      <c r="D112" s="18">
        <f t="shared" ref="D112:D119" si="1">C112</f>
        <v>63517.81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27978</v>
      </c>
      <c r="D115" s="18">
        <f t="shared" si="1"/>
        <v>27978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683253.84</v>
      </c>
      <c r="D117" s="18">
        <f t="shared" si="1"/>
        <v>683253.84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112.31</v>
      </c>
      <c r="D119" s="18">
        <f t="shared" si="1"/>
        <v>112.31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2024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3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625732.57999999996</v>
      </c>
    </row>
    <row r="16" spans="1:5" x14ac:dyDescent="0.2">
      <c r="A16" s="27">
        <v>3220</v>
      </c>
      <c r="B16" s="23" t="s">
        <v>388</v>
      </c>
      <c r="C16" s="28">
        <v>2107034.9500000002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2024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3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2831485.65</v>
      </c>
      <c r="D10" s="28">
        <v>2144213.02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2831485.65</v>
      </c>
      <c r="D16" s="84">
        <f>SUM(D9:D15)</f>
        <v>2144213.02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6800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6800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6800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625732.57999999996</v>
      </c>
      <c r="D48" s="84">
        <v>347723.41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36579.69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36579.69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36579.69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33563.69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3016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625732.57999999996</v>
      </c>
      <c r="D145" s="84">
        <f>D48+D49+D103-D109-D112</f>
        <v>384303.1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2024</v>
      </c>
    </row>
    <row r="6" spans="1:3" x14ac:dyDescent="0.2">
      <c r="A6" s="47" t="s">
        <v>435</v>
      </c>
      <c r="B6" s="47"/>
      <c r="C6" s="92">
        <v>2897677.58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2897677.58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2024</v>
      </c>
    </row>
    <row r="6" spans="1:3" x14ac:dyDescent="0.2">
      <c r="A6" s="72" t="s">
        <v>448</v>
      </c>
      <c r="B6" s="47"/>
      <c r="C6" s="96">
        <v>2271945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2271945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2024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3980000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-1151752.1299999999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69429.710000000006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-2897677.58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-3980000</v>
      </c>
    </row>
    <row r="51" spans="1:3" x14ac:dyDescent="0.2">
      <c r="A51" s="23">
        <v>8220</v>
      </c>
      <c r="B51" s="112" t="s">
        <v>46</v>
      </c>
      <c r="C51" s="114">
        <v>2114122.7999999998</v>
      </c>
    </row>
    <row r="52" spans="1:3" x14ac:dyDescent="0.2">
      <c r="A52" s="23">
        <v>8230</v>
      </c>
      <c r="B52" s="112" t="s">
        <v>600</v>
      </c>
      <c r="C52" s="114">
        <v>-1556708.14</v>
      </c>
    </row>
    <row r="53" spans="1:3" x14ac:dyDescent="0.2">
      <c r="A53" s="23">
        <v>8240</v>
      </c>
      <c r="B53" s="112" t="s">
        <v>45</v>
      </c>
      <c r="C53" s="114">
        <v>1150640.3400000001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2271945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2024-11-01T16:21:58Z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