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ESTRE - editable\"/>
    </mc:Choice>
  </mc:AlternateContent>
  <xr:revisionPtr revIDLastSave="0" documentId="8_{0D28374E-53DE-4CF5-A0FC-FE036C97FCA8}" xr6:coauthVersionLast="46" xr6:coauthVersionMax="46" xr10:uidLastSave="{00000000-0000-0000-0000-000000000000}"/>
  <bookViews>
    <workbookView xWindow="-120" yWindow="-120" windowWidth="29040" windowHeight="15840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81029"/>
</workbook>
</file>

<file path=xl/calcChain.xml><?xml version="1.0" encoding="utf-8"?>
<calcChain xmlns="http://schemas.openxmlformats.org/spreadsheetml/2006/main">
  <c r="F51" i="4" l="1"/>
  <c r="E51" i="4"/>
  <c r="C51" i="4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1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1" i="4"/>
  <c r="D29" i="4"/>
  <c r="D51" i="4"/>
  <c r="G15" i="4"/>
  <c r="D15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43" i="6" l="1"/>
  <c r="G43" i="6" s="1"/>
  <c r="D53" i="6"/>
  <c r="G5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<sst xmlns="http://schemas.openxmlformats.org/spreadsheetml/2006/main" count="202" uniqueCount="142">
  <si>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</si>
  <si>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</si>
  <si>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</si>
  <si>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</si>
  <si>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</si>
  <si>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</si>
  <si>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</si>
  <si>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</si>
  <si>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</si>
  <si>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</si>
  <si>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</si>
  <si>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</si>
  <si>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</si>
  <si>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</si>
  <si>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</si>
  <si>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</si>
  <si>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</si>
  <si>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</si>
  <si>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</si>
  <si>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</si>
  <si>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</si>
  <si>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</si>
  <si>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</si>
  <si>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</si>
  <si>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</si>
  <si>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</si>
  <si>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</si>
  <si>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</si>
  <si>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</si>
  <si>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</si>
  <si>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</si>
  <si>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</si>
  <si>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</si>
  <si>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</si>
  <si>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</si>
  <si>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</si>
  <si>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</si>
  <si>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</si>
  <si>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</si>
  <si>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</si>
  <si>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</si>
  <si>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</si>
  <si>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</si>
  <si>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</si>
  <si>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</si>
  <si>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</si>
  <si>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</si>
  <si>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</si>
  <si>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</si>
  <si>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</si>
  <si>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</si>
  <si>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</si>
  <si>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</si>
  <si>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</si>
  <si>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</si>
  <si>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</si>
  <si>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</si>
  <si>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</si>
  <si>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</si>
  <si>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</si>
  <si>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</si>
  <si>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</si>
  <si>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</si>
  <si>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</si>
  <si>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</si>
  <si>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</si>
  <si>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</si>
  <si>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</si>
  <si>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</si>
  <si>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</si>
  <si>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</si>
  <si>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</si>
  <si>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</si>
  <si>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</si>
  <si>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</si>
  <si>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</si>
  <si>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</si>
  <si>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</si>
  <si>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</si>
  <si>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</si>
  <si>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</si>
  <si>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</si>
  <si>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</si>
  <si>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</si>
  <si>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</si>
  <si>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</si>
  <si>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</si>
  <si>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</si>
  <si>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</si>
  <si>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</si>
  <si>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</si>
  <si>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</si>
  <si>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</si>
  <si>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</si>
  <si>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</si>
  <si>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</si>
  <si>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</si>
  <si>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</si>
  <si>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</si>
  <si>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</si>
  <si>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</si>
  <si>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</si>
  <si>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</si>
  <si>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</si>
  <si>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</si>
  <si>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</si>
  <si>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</si>
  <si>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</si>
  <si>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</si>
  <si>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</si>
  <si>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</si>
  <si>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</si>
  <si>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</si>
  <si>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</si>
  <si>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</si>
  <si>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</si>
  <si>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</si>
  <si>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</si>
  <si>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</si>
  <si>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</si>
  <si>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</si>
  <si>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</si>
  <si>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</si>
  <si>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</si>
  <si>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</si>
  <si>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</si>
  <si>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</si>
  <si>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</si>
  <si>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</si>
  <si>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para el Desarrollo Integral de la Familia del Municipio de Atarjea
Estado Analítico del Ejercicio del Presupuesto de Egresos
Clasificación por Objeto del Gasto (Capítulo y Concepto)
Del 1 de Enero al 31 de Diciembre de 2024</t>
  </si>
  <si>
    <t>Sistema para el Desarrollo Integral de la Familia del Municipio de Atarjea
Estado Analítico del Ejercicio del Presupuesto de Egresos
Clasificación Económica (por Tipo de Gasto)
Del 1 de Enero al 31 de Diciembre de 2024</t>
  </si>
  <si>
    <t>31120M05D010000 DIRECCION GENERAL</t>
  </si>
  <si>
    <t>31120M05D020000 ADULTOS MAYORES</t>
  </si>
  <si>
    <t>31120M05D030000 ALIMENTARIO</t>
  </si>
  <si>
    <t>31120M05D040000 REHABILITACION</t>
  </si>
  <si>
    <t>31120M05D050000 RED MOVIL</t>
  </si>
  <si>
    <t>31120M05D060000 PREESCOLAR DIF-SEG</t>
  </si>
  <si>
    <t>31120M05D080000 CENTRO DE DESARROLLO PAR</t>
  </si>
  <si>
    <t>Sistema para el Desarrollo Integral de la Familia del Municipio de Atarjea
Estado Analítico del Ejercicio del Presupuesto de Egresos
Clasificación Administrativa
Del 1 de Enero al 31 de Diciembre de 2024</t>
  </si>
  <si>
    <t>Sistema para el Desarrollo Integral de la Familia del Municipio de Atarjea
Estado Analítico del Ejercicio del Presupuesto de Egresos
Clasificación Administrativa (Poderes)
Del 1 de Enero al 31 de Diciembre de 2024</t>
  </si>
  <si>
    <t>Sistema para el Desarrollo Integral de la Familia del Municipio de Atarjea
Estado Analítico del Ejercicio del Presupuesto de Egresos
Clasificación Administrativa (Sector Paraestatal)
Del 1 de Enero al 31 de Diciembre de 2024</t>
  </si>
  <si>
    <t>Sistema para el Desarrollo Integral de la Familia del Municipio de Atarjea
Estado Analítico del Ejercicio del Presupuesto de Egresos
Clasificación Funcional (Finalidad y Función)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</si>
</sst>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0" t="s">
        <v>129</v>
      </c>
      <c r="B1" s="40"/>
      <c r="C1" s="40"/>
      <c r="D1" s="40"/>
      <c r="E1" s="40"/>
      <c r="F1" s="40"/>
      <c r="G1" s="41"/>
    </row>
    <row r="2" spans="1:8" x14ac:dyDescent="0.2">
      <c r="A2" s="31"/>
      <c r="B2" s="28"/>
      <c r="C2" s="29"/>
      <c r="D2" s="26" t="s">
        <v>57</v>
      </c>
      <c r="E2" s="29"/>
      <c r="F2" s="30"/>
      <c r="G2" s="42" t="s">
        <v>56</v>
      </c>
    </row>
    <row r="3" spans="1:8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3"/>
    </row>
    <row r="4" spans="1:8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x14ac:dyDescent="0.2">
      <c r="A5" s="17" t="s">
        <v>58</v>
      </c>
      <c r="B5" s="12">
        <f>SUM(B6:B12)</f>
        <v>3053138.72</v>
      </c>
      <c r="C5" s="12">
        <f>SUM(C6:C12)</f>
        <v>240522.90000000002</v>
      </c>
      <c r="D5" s="12">
        <f>B5+C5</f>
        <v>3293661.62</v>
      </c>
      <c r="E5" s="12">
        <f>SUM(E6:E12)</f>
        <v>2532953.98</v>
      </c>
      <c r="F5" s="12">
        <f>SUM(F6:F12)</f>
        <v>2532953.98</v>
      </c>
      <c r="G5" s="12">
        <f>D5-E5</f>
        <v>760707.64000000013</v>
      </c>
    </row>
    <row r="6" spans="1:8" x14ac:dyDescent="0.2">
      <c r="A6" s="19" t="s">
        <v>62</v>
      </c>
      <c r="B6" s="5">
        <v>2393902.6</v>
      </c>
      <c r="C6" s="5">
        <v>50</v>
      </c>
      <c r="D6" s="5">
        <f t="shared" ref="D6:D69" si="0">B6+C6</f>
        <v>2393952.6</v>
      </c>
      <c r="E6" s="5">
        <v>2157802.7999999998</v>
      </c>
      <c r="F6" s="5">
        <v>2157802.7999999998</v>
      </c>
      <c r="G6" s="5">
        <f t="shared" ref="G6:G69" si="1">D6-E6</f>
        <v>236149.80000000028</v>
      </c>
      <c r="H6" s="9">
        <v>1100</v>
      </c>
    </row>
    <row r="7" spans="1:8" x14ac:dyDescent="0.2">
      <c r="A7" s="19" t="s">
        <v>63</v>
      </c>
      <c r="B7" s="5">
        <v>248000</v>
      </c>
      <c r="C7" s="5">
        <v>170000</v>
      </c>
      <c r="D7" s="5">
        <f t="shared" si="0"/>
        <v>418000</v>
      </c>
      <c r="E7" s="5">
        <v>81721.17</v>
      </c>
      <c r="F7" s="5">
        <v>81721.17</v>
      </c>
      <c r="G7" s="5">
        <f t="shared" si="1"/>
        <v>336278.83</v>
      </c>
      <c r="H7" s="9">
        <v>1200</v>
      </c>
    </row>
    <row r="8" spans="1:8" x14ac:dyDescent="0.2">
      <c r="A8" s="19" t="s">
        <v>64</v>
      </c>
      <c r="B8" s="5">
        <v>341236.12</v>
      </c>
      <c r="C8" s="5">
        <v>37818.199999999997</v>
      </c>
      <c r="D8" s="5">
        <f t="shared" si="0"/>
        <v>379054.32</v>
      </c>
      <c r="E8" s="5">
        <v>260775.31</v>
      </c>
      <c r="F8" s="5">
        <v>260775.31</v>
      </c>
      <c r="G8" s="5">
        <f t="shared" si="1"/>
        <v>118279.01000000001</v>
      </c>
      <c r="H8" s="9">
        <v>1300</v>
      </c>
    </row>
    <row r="9" spans="1:8" x14ac:dyDescent="0.2">
      <c r="A9" s="19" t="s">
        <v>33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  <c r="H9" s="9">
        <v>1400</v>
      </c>
    </row>
    <row r="10" spans="1:8" x14ac:dyDescent="0.2">
      <c r="A10" s="19" t="s">
        <v>65</v>
      </c>
      <c r="B10" s="5">
        <v>70000</v>
      </c>
      <c r="C10" s="5">
        <v>32654.7</v>
      </c>
      <c r="D10" s="5">
        <f t="shared" si="0"/>
        <v>102654.7</v>
      </c>
      <c r="E10" s="5">
        <v>32654.7</v>
      </c>
      <c r="F10" s="5">
        <v>32654.7</v>
      </c>
      <c r="G10" s="5">
        <f t="shared" si="1"/>
        <v>70000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66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123</v>
      </c>
      <c r="B13" s="13">
        <f>SUM(B14:B22)</f>
        <v>248000</v>
      </c>
      <c r="C13" s="13">
        <f>SUM(C14:C22)</f>
        <v>411088.95</v>
      </c>
      <c r="D13" s="13">
        <f t="shared" si="0"/>
        <v>659088.94999999995</v>
      </c>
      <c r="E13" s="13">
        <f>SUM(E14:E22)</f>
        <v>159095.13</v>
      </c>
      <c r="F13" s="13">
        <f>SUM(F14:F22)</f>
        <v>159095.13</v>
      </c>
      <c r="G13" s="13">
        <f t="shared" si="1"/>
        <v>499993.81999999995</v>
      </c>
      <c r="H13" s="18">
        <v>0</v>
      </c>
    </row>
    <row r="14" spans="1:8" x14ac:dyDescent="0.2">
      <c r="A14" s="19" t="s">
        <v>67</v>
      </c>
      <c r="B14" s="5">
        <v>96000</v>
      </c>
      <c r="C14" s="5">
        <v>145088.95000000001</v>
      </c>
      <c r="D14" s="5">
        <f t="shared" si="0"/>
        <v>241088.95</v>
      </c>
      <c r="E14" s="5">
        <v>89849.8</v>
      </c>
      <c r="F14" s="5">
        <v>89849.8</v>
      </c>
      <c r="G14" s="5">
        <f t="shared" si="1"/>
        <v>151239.15000000002</v>
      </c>
      <c r="H14" s="9">
        <v>2100</v>
      </c>
    </row>
    <row r="15" spans="1:8" x14ac:dyDescent="0.2">
      <c r="A15" s="19" t="s">
        <v>68</v>
      </c>
      <c r="B15" s="5">
        <v>24000</v>
      </c>
      <c r="C15" s="5">
        <v>71000</v>
      </c>
      <c r="D15" s="5">
        <f t="shared" si="0"/>
        <v>95000</v>
      </c>
      <c r="E15" s="5">
        <v>5736</v>
      </c>
      <c r="F15" s="5">
        <v>5736</v>
      </c>
      <c r="G15" s="5">
        <f t="shared" si="1"/>
        <v>89264</v>
      </c>
      <c r="H15" s="9">
        <v>2200</v>
      </c>
    </row>
    <row r="16" spans="1:8" x14ac:dyDescent="0.2">
      <c r="A16" s="19" t="s">
        <v>69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70</v>
      </c>
      <c r="B17" s="5">
        <v>11000</v>
      </c>
      <c r="C17" s="5">
        <v>66000</v>
      </c>
      <c r="D17" s="5">
        <f t="shared" si="0"/>
        <v>77000</v>
      </c>
      <c r="E17" s="5">
        <v>5500.51</v>
      </c>
      <c r="F17" s="5">
        <v>5500.51</v>
      </c>
      <c r="G17" s="5">
        <f t="shared" si="1"/>
        <v>71499.490000000005</v>
      </c>
      <c r="H17" s="9">
        <v>2400</v>
      </c>
    </row>
    <row r="18" spans="1:8" x14ac:dyDescent="0.2">
      <c r="A18" s="19" t="s">
        <v>71</v>
      </c>
      <c r="B18" s="5">
        <v>10000</v>
      </c>
      <c r="C18" s="5">
        <v>22000</v>
      </c>
      <c r="D18" s="5">
        <f t="shared" si="0"/>
        <v>32000</v>
      </c>
      <c r="E18" s="5">
        <v>11889.01</v>
      </c>
      <c r="F18" s="5">
        <v>11889.01</v>
      </c>
      <c r="G18" s="5">
        <f t="shared" si="1"/>
        <v>20110.989999999998</v>
      </c>
      <c r="H18" s="9">
        <v>2500</v>
      </c>
    </row>
    <row r="19" spans="1:8" x14ac:dyDescent="0.2">
      <c r="A19" s="19" t="s">
        <v>72</v>
      </c>
      <c r="B19" s="5">
        <v>90000</v>
      </c>
      <c r="C19" s="5">
        <v>57000</v>
      </c>
      <c r="D19" s="5">
        <f t="shared" si="0"/>
        <v>147000</v>
      </c>
      <c r="E19" s="5">
        <v>41557.68</v>
      </c>
      <c r="F19" s="5">
        <v>41557.68</v>
      </c>
      <c r="G19" s="5">
        <f t="shared" si="1"/>
        <v>105442.32</v>
      </c>
      <c r="H19" s="9">
        <v>2600</v>
      </c>
    </row>
    <row r="20" spans="1:8" x14ac:dyDescent="0.2">
      <c r="A20" s="19" t="s">
        <v>73</v>
      </c>
      <c r="B20" s="5">
        <v>3000</v>
      </c>
      <c r="C20" s="5">
        <v>0</v>
      </c>
      <c r="D20" s="5">
        <f t="shared" si="0"/>
        <v>3000</v>
      </c>
      <c r="E20" s="5">
        <v>0</v>
      </c>
      <c r="F20" s="5">
        <v>0</v>
      </c>
      <c r="G20" s="5">
        <f t="shared" si="1"/>
        <v>3000</v>
      </c>
      <c r="H20" s="9">
        <v>2700</v>
      </c>
    </row>
    <row r="21" spans="1:8" x14ac:dyDescent="0.2">
      <c r="A21" s="19" t="s">
        <v>74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75</v>
      </c>
      <c r="B22" s="5">
        <v>14000</v>
      </c>
      <c r="C22" s="5">
        <v>50000</v>
      </c>
      <c r="D22" s="5">
        <f t="shared" si="0"/>
        <v>64000</v>
      </c>
      <c r="E22" s="5">
        <v>4562.13</v>
      </c>
      <c r="F22" s="5">
        <v>4562.13</v>
      </c>
      <c r="G22" s="5">
        <f t="shared" si="1"/>
        <v>59437.87</v>
      </c>
      <c r="H22" s="9">
        <v>2900</v>
      </c>
    </row>
    <row r="23" spans="1:8" x14ac:dyDescent="0.2">
      <c r="A23" s="17" t="s">
        <v>59</v>
      </c>
      <c r="B23" s="13">
        <f>SUM(B24:B32)</f>
        <v>316500</v>
      </c>
      <c r="C23" s="13">
        <f>SUM(C24:C32)</f>
        <v>495575.85</v>
      </c>
      <c r="D23" s="13">
        <f t="shared" si="0"/>
        <v>812075.85</v>
      </c>
      <c r="E23" s="13">
        <f>SUM(E24:E32)</f>
        <v>143403.19999999998</v>
      </c>
      <c r="F23" s="13">
        <f>SUM(F24:F32)</f>
        <v>143403.19999999998</v>
      </c>
      <c r="G23" s="13">
        <f t="shared" si="1"/>
        <v>668672.65</v>
      </c>
      <c r="H23" s="18">
        <v>0</v>
      </c>
    </row>
    <row r="24" spans="1:8" x14ac:dyDescent="0.2">
      <c r="A24" s="19" t="s">
        <v>76</v>
      </c>
      <c r="B24" s="5">
        <v>71500</v>
      </c>
      <c r="C24" s="5">
        <v>37903.24</v>
      </c>
      <c r="D24" s="5">
        <f t="shared" si="0"/>
        <v>109403.23999999999</v>
      </c>
      <c r="E24" s="5">
        <v>18733</v>
      </c>
      <c r="F24" s="5">
        <v>18733</v>
      </c>
      <c r="G24" s="5">
        <f t="shared" si="1"/>
        <v>90670.239999999991</v>
      </c>
      <c r="H24" s="9">
        <v>3100</v>
      </c>
    </row>
    <row r="25" spans="1:8" x14ac:dyDescent="0.2">
      <c r="A25" s="19" t="s">
        <v>77</v>
      </c>
      <c r="B25" s="5">
        <v>0</v>
      </c>
      <c r="C25" s="5">
        <v>0</v>
      </c>
      <c r="D25" s="5">
        <f t="shared" si="0"/>
        <v>0</v>
      </c>
      <c r="E25" s="5">
        <v>0</v>
      </c>
      <c r="F25" s="5">
        <v>0</v>
      </c>
      <c r="G25" s="5">
        <f t="shared" si="1"/>
        <v>0</v>
      </c>
      <c r="H25" s="9">
        <v>3200</v>
      </c>
    </row>
    <row r="26" spans="1:8" x14ac:dyDescent="0.2">
      <c r="A26" s="19" t="s">
        <v>78</v>
      </c>
      <c r="B26" s="5">
        <v>5000</v>
      </c>
      <c r="C26" s="5">
        <v>20000</v>
      </c>
      <c r="D26" s="5">
        <f t="shared" si="0"/>
        <v>25000</v>
      </c>
      <c r="E26" s="5">
        <v>0</v>
      </c>
      <c r="F26" s="5">
        <v>0</v>
      </c>
      <c r="G26" s="5">
        <f t="shared" si="1"/>
        <v>25000</v>
      </c>
      <c r="H26" s="9">
        <v>3300</v>
      </c>
    </row>
    <row r="27" spans="1:8" x14ac:dyDescent="0.2">
      <c r="A27" s="19" t="s">
        <v>79</v>
      </c>
      <c r="B27" s="5">
        <v>17000</v>
      </c>
      <c r="C27" s="5">
        <v>0</v>
      </c>
      <c r="D27" s="5">
        <f t="shared" si="0"/>
        <v>17000</v>
      </c>
      <c r="E27" s="5">
        <v>5636.44</v>
      </c>
      <c r="F27" s="5">
        <v>5636.44</v>
      </c>
      <c r="G27" s="5">
        <f t="shared" si="1"/>
        <v>11363.560000000001</v>
      </c>
      <c r="H27" s="9">
        <v>3400</v>
      </c>
    </row>
    <row r="28" spans="1:8" x14ac:dyDescent="0.2">
      <c r="A28" s="19" t="s">
        <v>80</v>
      </c>
      <c r="B28" s="5">
        <v>51000</v>
      </c>
      <c r="C28" s="5">
        <v>142672.60999999999</v>
      </c>
      <c r="D28" s="5">
        <f t="shared" si="0"/>
        <v>193672.61</v>
      </c>
      <c r="E28" s="5">
        <v>19252.57</v>
      </c>
      <c r="F28" s="5">
        <v>19252.57</v>
      </c>
      <c r="G28" s="5">
        <f t="shared" si="1"/>
        <v>174420.03999999998</v>
      </c>
      <c r="H28" s="9">
        <v>3500</v>
      </c>
    </row>
    <row r="29" spans="1:8" x14ac:dyDescent="0.2">
      <c r="A29" s="19" t="s">
        <v>81</v>
      </c>
      <c r="B29" s="5">
        <v>0</v>
      </c>
      <c r="C29" s="5">
        <v>0</v>
      </c>
      <c r="D29" s="5">
        <f t="shared" si="0"/>
        <v>0</v>
      </c>
      <c r="E29" s="5">
        <v>0</v>
      </c>
      <c r="F29" s="5">
        <v>0</v>
      </c>
      <c r="G29" s="5">
        <f t="shared" si="1"/>
        <v>0</v>
      </c>
      <c r="H29" s="9">
        <v>3600</v>
      </c>
    </row>
    <row r="30" spans="1:8" x14ac:dyDescent="0.2">
      <c r="A30" s="19" t="s">
        <v>82</v>
      </c>
      <c r="B30" s="5">
        <v>106500</v>
      </c>
      <c r="C30" s="5">
        <v>92000</v>
      </c>
      <c r="D30" s="5">
        <f t="shared" si="0"/>
        <v>198500</v>
      </c>
      <c r="E30" s="5">
        <v>83256.77</v>
      </c>
      <c r="F30" s="5">
        <v>83256.77</v>
      </c>
      <c r="G30" s="5">
        <f t="shared" si="1"/>
        <v>115243.23</v>
      </c>
      <c r="H30" s="9">
        <v>3700</v>
      </c>
    </row>
    <row r="31" spans="1:8" x14ac:dyDescent="0.2">
      <c r="A31" s="19" t="s">
        <v>83</v>
      </c>
      <c r="B31" s="5">
        <v>49500</v>
      </c>
      <c r="C31" s="5">
        <v>203000</v>
      </c>
      <c r="D31" s="5">
        <f t="shared" si="0"/>
        <v>252500</v>
      </c>
      <c r="E31" s="5">
        <v>8516.4</v>
      </c>
      <c r="F31" s="5">
        <v>8516.4</v>
      </c>
      <c r="G31" s="5">
        <f t="shared" si="1"/>
        <v>243983.6</v>
      </c>
      <c r="H31" s="9">
        <v>3800</v>
      </c>
    </row>
    <row r="32" spans="1:8" x14ac:dyDescent="0.2">
      <c r="A32" s="19" t="s">
        <v>18</v>
      </c>
      <c r="B32" s="5">
        <v>16000</v>
      </c>
      <c r="C32" s="5">
        <v>0</v>
      </c>
      <c r="D32" s="5">
        <f t="shared" si="0"/>
        <v>16000</v>
      </c>
      <c r="E32" s="5">
        <v>8008.02</v>
      </c>
      <c r="F32" s="5">
        <v>8008.02</v>
      </c>
      <c r="G32" s="5">
        <f t="shared" si="1"/>
        <v>7991.98</v>
      </c>
      <c r="H32" s="9">
        <v>3900</v>
      </c>
    </row>
    <row r="33" spans="1:8" x14ac:dyDescent="0.2">
      <c r="A33" s="17" t="s">
        <v>124</v>
      </c>
      <c r="B33" s="13">
        <f>SUM(B34:B42)</f>
        <v>362361.28</v>
      </c>
      <c r="C33" s="13">
        <f>SUM(C34:C42)</f>
        <v>410613.63</v>
      </c>
      <c r="D33" s="13">
        <f t="shared" si="0"/>
        <v>772974.91</v>
      </c>
      <c r="E33" s="13">
        <f>SUM(E34:E42)</f>
        <v>350438.51</v>
      </c>
      <c r="F33" s="13">
        <f>SUM(F34:F42)</f>
        <v>350438.51</v>
      </c>
      <c r="G33" s="13">
        <f t="shared" si="1"/>
        <v>422536.4</v>
      </c>
      <c r="H33" s="18">
        <v>0</v>
      </c>
    </row>
    <row r="34" spans="1:8" x14ac:dyDescent="0.2">
      <c r="A34" s="19" t="s">
        <v>84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85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86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87</v>
      </c>
      <c r="B37" s="5">
        <v>362361.28</v>
      </c>
      <c r="C37" s="5">
        <v>410613.63</v>
      </c>
      <c r="D37" s="5">
        <f t="shared" si="0"/>
        <v>772974.91</v>
      </c>
      <c r="E37" s="5">
        <v>350438.51</v>
      </c>
      <c r="F37" s="5">
        <v>350438.51</v>
      </c>
      <c r="G37" s="5">
        <f t="shared" si="1"/>
        <v>422536.4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88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89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90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125</v>
      </c>
      <c r="B43" s="13">
        <f>SUM(B44:B52)</f>
        <v>0</v>
      </c>
      <c r="C43" s="13">
        <f>SUM(C44:C52)</f>
        <v>250000</v>
      </c>
      <c r="D43" s="13">
        <f t="shared" si="0"/>
        <v>250000</v>
      </c>
      <c r="E43" s="13">
        <f>SUM(E44:E52)</f>
        <v>0</v>
      </c>
      <c r="F43" s="13">
        <f>SUM(F44:F52)</f>
        <v>0</v>
      </c>
      <c r="G43" s="13">
        <f t="shared" si="1"/>
        <v>250000</v>
      </c>
      <c r="H43" s="18">
        <v>0</v>
      </c>
    </row>
    <row r="44" spans="1:8" x14ac:dyDescent="0.2">
      <c r="A44" s="4" t="s">
        <v>91</v>
      </c>
      <c r="B44" s="5">
        <v>0</v>
      </c>
      <c r="C44" s="5">
        <v>0</v>
      </c>
      <c r="D44" s="5">
        <f t="shared" si="0"/>
        <v>0</v>
      </c>
      <c r="E44" s="5">
        <v>0</v>
      </c>
      <c r="F44" s="5">
        <v>0</v>
      </c>
      <c r="G44" s="5">
        <f t="shared" si="1"/>
        <v>0</v>
      </c>
      <c r="H44" s="9">
        <v>5100</v>
      </c>
    </row>
    <row r="45" spans="1:8" x14ac:dyDescent="0.2">
      <c r="A45" s="19" t="s">
        <v>92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9">
        <v>5200</v>
      </c>
    </row>
    <row r="46" spans="1:8" x14ac:dyDescent="0.2">
      <c r="A46" s="19" t="s">
        <v>93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9">
        <v>5300</v>
      </c>
    </row>
    <row r="47" spans="1:8" x14ac:dyDescent="0.2">
      <c r="A47" s="19" t="s">
        <v>94</v>
      </c>
      <c r="B47" s="5">
        <v>0</v>
      </c>
      <c r="C47" s="5">
        <v>250000</v>
      </c>
      <c r="D47" s="5">
        <f t="shared" si="0"/>
        <v>250000</v>
      </c>
      <c r="E47" s="5">
        <v>0</v>
      </c>
      <c r="F47" s="5">
        <v>0</v>
      </c>
      <c r="G47" s="5">
        <f t="shared" si="1"/>
        <v>250000</v>
      </c>
      <c r="H47" s="9">
        <v>5400</v>
      </c>
    </row>
    <row r="48" spans="1:8" x14ac:dyDescent="0.2">
      <c r="A48" s="19" t="s">
        <v>95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96</v>
      </c>
      <c r="B49" s="5">
        <v>0</v>
      </c>
      <c r="C49" s="5">
        <v>0</v>
      </c>
      <c r="D49" s="5">
        <f t="shared" si="0"/>
        <v>0</v>
      </c>
      <c r="E49" s="5">
        <v>0</v>
      </c>
      <c r="F49" s="5">
        <v>0</v>
      </c>
      <c r="G49" s="5">
        <f t="shared" si="1"/>
        <v>0</v>
      </c>
      <c r="H49" s="9">
        <v>5600</v>
      </c>
    </row>
    <row r="50" spans="1:8" x14ac:dyDescent="0.2">
      <c r="A50" s="19" t="s">
        <v>97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98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99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60</v>
      </c>
      <c r="B53" s="13">
        <f>SUM(B54:B56)</f>
        <v>0</v>
      </c>
      <c r="C53" s="13">
        <f>SUM(C54:C56)</f>
        <v>0</v>
      </c>
      <c r="D53" s="13">
        <f t="shared" si="0"/>
        <v>0</v>
      </c>
      <c r="E53" s="13">
        <f>SUM(E54:E56)</f>
        <v>0</v>
      </c>
      <c r="F53" s="13">
        <f>SUM(F54:F56)</f>
        <v>0</v>
      </c>
      <c r="G53" s="13">
        <f t="shared" si="1"/>
        <v>0</v>
      </c>
      <c r="H53" s="18">
        <v>0</v>
      </c>
    </row>
    <row r="54" spans="1:8" x14ac:dyDescent="0.2">
      <c r="A54" s="19" t="s">
        <v>100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19" t="s">
        <v>101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102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126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103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104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105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106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107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108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109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127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61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110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111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112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113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114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115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116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50</v>
      </c>
      <c r="B77" s="15">
        <f t="shared" ref="B77:G77" si="4">SUM(B5+B13+B23+B33+B43+B53+B57+B65+B69)</f>
        <v>3980000</v>
      </c>
      <c r="C77" s="15">
        <f t="shared" si="4"/>
        <v>1807801.33</v>
      </c>
      <c r="D77" s="15">
        <f t="shared" si="4"/>
        <v>5787801.3300000001</v>
      </c>
      <c r="E77" s="15">
        <f t="shared" si="4"/>
        <v>3185890.8200000003</v>
      </c>
      <c r="F77" s="15">
        <f t="shared" si="4"/>
        <v>3185890.8200000003</v>
      </c>
      <c r="G77" s="15">
        <f t="shared" si="4"/>
        <v>2601910.5099999998</v>
      </c>
    </row>
    <row r="79" spans="1:8" x14ac:dyDescent="0.2">
      <c r="A79" s="1" t="s">
        <v>120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"/>
  <sheetViews>
    <sheetView showGridLines="0" zoomScaleNormal="100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130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57</v>
      </c>
      <c r="E2" s="29"/>
      <c r="F2" s="30"/>
      <c r="G2" s="42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3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3980000</v>
      </c>
      <c r="C6" s="5">
        <v>1557801.33</v>
      </c>
      <c r="D6" s="5">
        <f>B6+C6</f>
        <v>5537801.3300000001</v>
      </c>
      <c r="E6" s="5">
        <v>3185890.82</v>
      </c>
      <c r="F6" s="5">
        <v>3185890.82</v>
      </c>
      <c r="G6" s="5">
        <f>D6-E6</f>
        <v>2351910.5100000002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0</v>
      </c>
      <c r="C8" s="5">
        <v>250000</v>
      </c>
      <c r="D8" s="5">
        <f>B8+C8</f>
        <v>250000</v>
      </c>
      <c r="E8" s="5">
        <v>0</v>
      </c>
      <c r="F8" s="5">
        <v>0</v>
      </c>
      <c r="G8" s="5">
        <f>D8-E8</f>
        <v>250000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50</v>
      </c>
      <c r="B16" s="15">
        <f t="shared" ref="B16:G16" si="0">SUM(B6+B8+B10+B12+B14)</f>
        <v>3980000</v>
      </c>
      <c r="C16" s="15">
        <f t="shared" si="0"/>
        <v>1807801.33</v>
      </c>
      <c r="D16" s="15">
        <f t="shared" si="0"/>
        <v>5787801.3300000001</v>
      </c>
      <c r="E16" s="15">
        <f t="shared" si="0"/>
        <v>3185890.82</v>
      </c>
      <c r="F16" s="15">
        <f t="shared" si="0"/>
        <v>3185890.82</v>
      </c>
      <c r="G16" s="15">
        <f t="shared" si="0"/>
        <v>2601910.5100000002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3"/>
  <sheetViews>
    <sheetView showGridLines="0" topLeftCell="A32" workbookViewId="0">
      <selection activeCell="A32" sqref="A32:G32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138</v>
      </c>
      <c r="B1" s="46"/>
      <c r="C1" s="46"/>
      <c r="D1" s="46"/>
      <c r="E1" s="46"/>
      <c r="F1" s="46"/>
      <c r="G1" s="47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57</v>
      </c>
      <c r="E3" s="29"/>
      <c r="F3" s="30"/>
      <c r="G3" s="42" t="s">
        <v>56</v>
      </c>
    </row>
    <row r="4" spans="1:7" ht="24.95" customHeight="1" x14ac:dyDescent="0.2">
      <c r="A4" s="27" t="s">
        <v>51</v>
      </c>
      <c r="B4" s="2" t="s">
        <v>52</v>
      </c>
      <c r="C4" s="2" t="s">
        <v>117</v>
      </c>
      <c r="D4" s="2" t="s">
        <v>53</v>
      </c>
      <c r="E4" s="2" t="s">
        <v>54</v>
      </c>
      <c r="F4" s="2" t="s">
        <v>55</v>
      </c>
      <c r="G4" s="43"/>
    </row>
    <row r="5" spans="1:7" x14ac:dyDescent="0.2">
      <c r="A5" s="32"/>
      <c r="B5" s="3">
        <v>1</v>
      </c>
      <c r="C5" s="3">
        <v>2</v>
      </c>
      <c r="D5" s="3" t="s">
        <v>118</v>
      </c>
      <c r="E5" s="3">
        <v>4</v>
      </c>
      <c r="F5" s="3">
        <v>5</v>
      </c>
      <c r="G5" s="3" t="s">
        <v>119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131</v>
      </c>
      <c r="B7" s="5">
        <v>1599389.42</v>
      </c>
      <c r="C7" s="5">
        <v>1149384.97</v>
      </c>
      <c r="D7" s="5">
        <f>B7+C7</f>
        <v>2748774.3899999997</v>
      </c>
      <c r="E7" s="5">
        <v>1419700</v>
      </c>
      <c r="F7" s="5">
        <v>1419700</v>
      </c>
      <c r="G7" s="5">
        <f>D7-E7</f>
        <v>1329074.3899999997</v>
      </c>
    </row>
    <row r="8" spans="1:7" x14ac:dyDescent="0.2">
      <c r="A8" s="22" t="s">
        <v>132</v>
      </c>
      <c r="B8" s="5">
        <v>457961.34</v>
      </c>
      <c r="C8" s="5">
        <v>147027.1</v>
      </c>
      <c r="D8" s="5">
        <f t="shared" ref="D8:D13" si="0">B8+C8</f>
        <v>604988.44000000006</v>
      </c>
      <c r="E8" s="5">
        <v>337205.32</v>
      </c>
      <c r="F8" s="5">
        <v>337205.32</v>
      </c>
      <c r="G8" s="5">
        <f t="shared" ref="G8:G13" si="1">D8-E8</f>
        <v>267783.12000000005</v>
      </c>
    </row>
    <row r="9" spans="1:7" x14ac:dyDescent="0.2">
      <c r="A9" s="22" t="s">
        <v>133</v>
      </c>
      <c r="B9" s="5">
        <v>392819.55</v>
      </c>
      <c r="C9" s="5">
        <v>165081.60000000001</v>
      </c>
      <c r="D9" s="5">
        <f t="shared" si="0"/>
        <v>557901.15</v>
      </c>
      <c r="E9" s="5">
        <v>164483.95000000001</v>
      </c>
      <c r="F9" s="5">
        <v>164483.95000000001</v>
      </c>
      <c r="G9" s="5">
        <f t="shared" si="1"/>
        <v>393417.2</v>
      </c>
    </row>
    <row r="10" spans="1:7" x14ac:dyDescent="0.2">
      <c r="A10" s="22" t="s">
        <v>134</v>
      </c>
      <c r="B10" s="5">
        <v>445472.22</v>
      </c>
      <c r="C10" s="5">
        <v>119000</v>
      </c>
      <c r="D10" s="5">
        <f t="shared" si="0"/>
        <v>564472.22</v>
      </c>
      <c r="E10" s="5">
        <v>389376.88</v>
      </c>
      <c r="F10" s="5">
        <v>389376.88</v>
      </c>
      <c r="G10" s="5">
        <f t="shared" si="1"/>
        <v>175095.33999999997</v>
      </c>
    </row>
    <row r="11" spans="1:7" x14ac:dyDescent="0.2">
      <c r="A11" s="22" t="s">
        <v>135</v>
      </c>
      <c r="B11" s="5">
        <v>216639.07</v>
      </c>
      <c r="C11" s="5">
        <v>96542.66</v>
      </c>
      <c r="D11" s="5">
        <f t="shared" si="0"/>
        <v>313181.73</v>
      </c>
      <c r="E11" s="5">
        <v>214928.84</v>
      </c>
      <c r="F11" s="5">
        <v>214928.84</v>
      </c>
      <c r="G11" s="5">
        <f t="shared" si="1"/>
        <v>98252.889999999985</v>
      </c>
    </row>
    <row r="12" spans="1:7" x14ac:dyDescent="0.2">
      <c r="A12" s="22" t="s">
        <v>136</v>
      </c>
      <c r="B12" s="5">
        <v>471663.05</v>
      </c>
      <c r="C12" s="5">
        <v>64000</v>
      </c>
      <c r="D12" s="5">
        <f t="shared" si="0"/>
        <v>535663.05000000005</v>
      </c>
      <c r="E12" s="5">
        <v>419366.76</v>
      </c>
      <c r="F12" s="5">
        <v>419366.76</v>
      </c>
      <c r="G12" s="5">
        <f t="shared" si="1"/>
        <v>116296.29000000004</v>
      </c>
    </row>
    <row r="13" spans="1:7" x14ac:dyDescent="0.2">
      <c r="A13" s="22" t="s">
        <v>137</v>
      </c>
      <c r="B13" s="5">
        <v>396055.35</v>
      </c>
      <c r="C13" s="5">
        <v>66765</v>
      </c>
      <c r="D13" s="5">
        <f t="shared" si="0"/>
        <v>462820.35</v>
      </c>
      <c r="E13" s="5">
        <v>240829.07</v>
      </c>
      <c r="F13" s="5">
        <v>240829.07</v>
      </c>
      <c r="G13" s="5">
        <f t="shared" si="1"/>
        <v>221991.27999999997</v>
      </c>
    </row>
    <row r="14" spans="1:7" x14ac:dyDescent="0.2">
      <c r="A14" s="22"/>
      <c r="B14" s="5"/>
      <c r="C14" s="5"/>
      <c r="D14" s="5"/>
      <c r="E14" s="5"/>
      <c r="F14" s="5"/>
      <c r="G14" s="5"/>
    </row>
    <row r="15" spans="1:7" x14ac:dyDescent="0.2">
      <c r="A15" s="11" t="s">
        <v>50</v>
      </c>
      <c r="B15" s="16">
        <f t="shared" ref="B15:G15" si="2">SUM(B7:B14)</f>
        <v>3980000</v>
      </c>
      <c r="C15" s="16">
        <f t="shared" si="2"/>
        <v>1807801.33</v>
      </c>
      <c r="D15" s="16">
        <f t="shared" si="2"/>
        <v>5787801.3299999991</v>
      </c>
      <c r="E15" s="16">
        <f t="shared" si="2"/>
        <v>3185890.82</v>
      </c>
      <c r="F15" s="16">
        <f t="shared" si="2"/>
        <v>3185890.82</v>
      </c>
      <c r="G15" s="16">
        <f t="shared" si="2"/>
        <v>2601910.5099999998</v>
      </c>
    </row>
    <row r="18" spans="1:7" ht="45" customHeight="1" x14ac:dyDescent="0.2">
      <c r="A18" s="45" t="s">
        <v>139</v>
      </c>
      <c r="B18" s="46"/>
      <c r="C18" s="46"/>
      <c r="D18" s="46"/>
      <c r="E18" s="46"/>
      <c r="F18" s="46"/>
      <c r="G18" s="47"/>
    </row>
    <row r="19" spans="1:7" ht="15" customHeight="1" x14ac:dyDescent="0.2">
      <c r="A19" s="36"/>
      <c r="B19" s="35"/>
      <c r="C19" s="35"/>
      <c r="D19" s="35"/>
      <c r="E19" s="35"/>
      <c r="F19" s="35"/>
      <c r="G19" s="37"/>
    </row>
    <row r="20" spans="1:7" x14ac:dyDescent="0.2">
      <c r="A20" s="31"/>
      <c r="B20" s="28"/>
      <c r="C20" s="29"/>
      <c r="D20" s="26" t="s">
        <v>57</v>
      </c>
      <c r="E20" s="29"/>
      <c r="F20" s="30"/>
      <c r="G20" s="42" t="s">
        <v>56</v>
      </c>
    </row>
    <row r="21" spans="1:7" ht="22.5" x14ac:dyDescent="0.2">
      <c r="A21" s="27" t="s">
        <v>51</v>
      </c>
      <c r="B21" s="2" t="s">
        <v>52</v>
      </c>
      <c r="C21" s="2" t="s">
        <v>117</v>
      </c>
      <c r="D21" s="2" t="s">
        <v>53</v>
      </c>
      <c r="E21" s="2" t="s">
        <v>54</v>
      </c>
      <c r="F21" s="2" t="s">
        <v>55</v>
      </c>
      <c r="G21" s="43"/>
    </row>
    <row r="22" spans="1:7" x14ac:dyDescent="0.2">
      <c r="A22" s="32"/>
      <c r="B22" s="3">
        <v>1</v>
      </c>
      <c r="C22" s="3">
        <v>2</v>
      </c>
      <c r="D22" s="3" t="s">
        <v>118</v>
      </c>
      <c r="E22" s="3">
        <v>4</v>
      </c>
      <c r="F22" s="3">
        <v>5</v>
      </c>
      <c r="G22" s="3" t="s">
        <v>119</v>
      </c>
    </row>
    <row r="23" spans="1:7" x14ac:dyDescent="0.2">
      <c r="A23" s="33"/>
      <c r="B23" s="34"/>
      <c r="C23" s="34"/>
      <c r="D23" s="34"/>
      <c r="E23" s="34"/>
      <c r="F23" s="34"/>
      <c r="G23" s="34"/>
    </row>
    <row r="24" spans="1:7" x14ac:dyDescent="0.2">
      <c r="A24" s="23" t="s">
        <v>8</v>
      </c>
      <c r="B24" s="5">
        <v>0</v>
      </c>
      <c r="C24" s="5">
        <v>0</v>
      </c>
      <c r="D24" s="5">
        <f>B24+C24</f>
        <v>0</v>
      </c>
      <c r="E24" s="5">
        <v>0</v>
      </c>
      <c r="F24" s="5">
        <v>0</v>
      </c>
      <c r="G24" s="5">
        <f>D24-E24</f>
        <v>0</v>
      </c>
    </row>
    <row r="25" spans="1:7" x14ac:dyDescent="0.2">
      <c r="A25" s="23" t="s">
        <v>9</v>
      </c>
      <c r="B25" s="5">
        <v>0</v>
      </c>
      <c r="C25" s="5">
        <v>0</v>
      </c>
      <c r="D25" s="5">
        <f t="shared" ref="D25:D27" si="3">B25+C25</f>
        <v>0</v>
      </c>
      <c r="E25" s="5">
        <v>0</v>
      </c>
      <c r="F25" s="5">
        <v>0</v>
      </c>
      <c r="G25" s="5">
        <f t="shared" ref="G25:G27" si="4">D25-E25</f>
        <v>0</v>
      </c>
    </row>
    <row r="26" spans="1:7" x14ac:dyDescent="0.2">
      <c r="A26" s="23" t="s">
        <v>10</v>
      </c>
      <c r="B26" s="5">
        <v>0</v>
      </c>
      <c r="C26" s="5">
        <v>0</v>
      </c>
      <c r="D26" s="5">
        <f t="shared" si="3"/>
        <v>0</v>
      </c>
      <c r="E26" s="5">
        <v>0</v>
      </c>
      <c r="F26" s="5">
        <v>0</v>
      </c>
      <c r="G26" s="5">
        <f t="shared" si="4"/>
        <v>0</v>
      </c>
    </row>
    <row r="27" spans="1:7" x14ac:dyDescent="0.2">
      <c r="A27" s="23" t="s">
        <v>121</v>
      </c>
      <c r="B27" s="5">
        <v>0</v>
      </c>
      <c r="C27" s="5">
        <v>0</v>
      </c>
      <c r="D27" s="5">
        <f t="shared" si="3"/>
        <v>0</v>
      </c>
      <c r="E27" s="5">
        <v>0</v>
      </c>
      <c r="F27" s="5">
        <v>0</v>
      </c>
      <c r="G27" s="5">
        <f t="shared" si="4"/>
        <v>0</v>
      </c>
    </row>
    <row r="28" spans="1:7" x14ac:dyDescent="0.2">
      <c r="A28" s="23"/>
      <c r="B28" s="5"/>
      <c r="C28" s="5"/>
      <c r="D28" s="5"/>
      <c r="E28" s="5"/>
      <c r="F28" s="5"/>
      <c r="G28" s="5"/>
    </row>
    <row r="29" spans="1:7" x14ac:dyDescent="0.2">
      <c r="A29" s="11" t="s">
        <v>50</v>
      </c>
      <c r="B29" s="16">
        <f t="shared" ref="B29:G29" si="5">SUM(B24:B27)</f>
        <v>0</v>
      </c>
      <c r="C29" s="16">
        <f t="shared" si="5"/>
        <v>0</v>
      </c>
      <c r="D29" s="16">
        <f t="shared" si="5"/>
        <v>0</v>
      </c>
      <c r="E29" s="16">
        <f t="shared" si="5"/>
        <v>0</v>
      </c>
      <c r="F29" s="16">
        <f t="shared" si="5"/>
        <v>0</v>
      </c>
      <c r="G29" s="16">
        <f t="shared" si="5"/>
        <v>0</v>
      </c>
    </row>
    <row r="32" spans="1:7" ht="45" customHeight="1" x14ac:dyDescent="0.2">
      <c r="A32" s="44" t="s">
        <v>140</v>
      </c>
      <c r="B32" s="40"/>
      <c r="C32" s="40"/>
      <c r="D32" s="40"/>
      <c r="E32" s="40"/>
      <c r="F32" s="40"/>
      <c r="G32" s="41"/>
    </row>
    <row r="33" spans="1:7" x14ac:dyDescent="0.2">
      <c r="A33" s="31"/>
      <c r="B33" s="28"/>
      <c r="C33" s="29"/>
      <c r="D33" s="26" t="s">
        <v>57</v>
      </c>
      <c r="E33" s="29"/>
      <c r="F33" s="30"/>
      <c r="G33" s="42" t="s">
        <v>56</v>
      </c>
    </row>
    <row r="34" spans="1:7" ht="22.5" x14ac:dyDescent="0.2">
      <c r="A34" s="27" t="s">
        <v>51</v>
      </c>
      <c r="B34" s="2" t="s">
        <v>52</v>
      </c>
      <c r="C34" s="2" t="s">
        <v>117</v>
      </c>
      <c r="D34" s="2" t="s">
        <v>53</v>
      </c>
      <c r="E34" s="2" t="s">
        <v>54</v>
      </c>
      <c r="F34" s="2" t="s">
        <v>55</v>
      </c>
      <c r="G34" s="43"/>
    </row>
    <row r="35" spans="1:7" x14ac:dyDescent="0.2">
      <c r="A35" s="32"/>
      <c r="B35" s="3">
        <v>1</v>
      </c>
      <c r="C35" s="3">
        <v>2</v>
      </c>
      <c r="D35" s="3" t="s">
        <v>118</v>
      </c>
      <c r="E35" s="3">
        <v>4</v>
      </c>
      <c r="F35" s="3">
        <v>5</v>
      </c>
      <c r="G35" s="3" t="s">
        <v>119</v>
      </c>
    </row>
    <row r="36" spans="1:7" x14ac:dyDescent="0.2">
      <c r="A36" s="33"/>
      <c r="B36" s="34"/>
      <c r="C36" s="34"/>
      <c r="D36" s="34"/>
      <c r="E36" s="34"/>
      <c r="F36" s="34"/>
      <c r="G36" s="34"/>
    </row>
    <row r="37" spans="1:7" x14ac:dyDescent="0.2">
      <c r="A37" s="24" t="s">
        <v>12</v>
      </c>
      <c r="B37" s="5">
        <v>3980000</v>
      </c>
      <c r="C37" s="5">
        <v>1807801.33</v>
      </c>
      <c r="D37" s="5">
        <f t="shared" ref="D37:D49" si="6">B37+C37</f>
        <v>5787801.3300000001</v>
      </c>
      <c r="E37" s="5">
        <v>3185890.82</v>
      </c>
      <c r="F37" s="5">
        <v>3185890.82</v>
      </c>
      <c r="G37" s="5">
        <f t="shared" ref="G37:G49" si="7">D37-E37</f>
        <v>2601910.5100000002</v>
      </c>
    </row>
    <row r="38" spans="1:7" x14ac:dyDescent="0.2">
      <c r="A38" s="24"/>
      <c r="B38" s="5"/>
      <c r="C38" s="5"/>
      <c r="D38" s="5"/>
      <c r="E38" s="5"/>
      <c r="F38" s="5"/>
      <c r="G38" s="5"/>
    </row>
    <row r="39" spans="1:7" x14ac:dyDescent="0.2">
      <c r="A39" s="24" t="s">
        <v>11</v>
      </c>
      <c r="B39" s="5">
        <v>0</v>
      </c>
      <c r="C39" s="5">
        <v>0</v>
      </c>
      <c r="D39" s="5">
        <f t="shared" si="6"/>
        <v>0</v>
      </c>
      <c r="E39" s="5">
        <v>0</v>
      </c>
      <c r="F39" s="5">
        <v>0</v>
      </c>
      <c r="G39" s="5">
        <f t="shared" si="7"/>
        <v>0</v>
      </c>
    </row>
    <row r="40" spans="1:7" x14ac:dyDescent="0.2">
      <c r="A40" s="24"/>
      <c r="B40" s="5"/>
      <c r="C40" s="5"/>
      <c r="D40" s="5"/>
      <c r="E40" s="5"/>
      <c r="F40" s="5"/>
      <c r="G40" s="5"/>
    </row>
    <row r="41" spans="1:7" x14ac:dyDescent="0.2">
      <c r="A41" s="24" t="s">
        <v>13</v>
      </c>
      <c r="B41" s="5">
        <v>0</v>
      </c>
      <c r="C41" s="5">
        <v>0</v>
      </c>
      <c r="D41" s="5">
        <f t="shared" si="6"/>
        <v>0</v>
      </c>
      <c r="E41" s="5">
        <v>0</v>
      </c>
      <c r="F41" s="5">
        <v>0</v>
      </c>
      <c r="G41" s="5">
        <f t="shared" si="7"/>
        <v>0</v>
      </c>
    </row>
    <row r="42" spans="1:7" x14ac:dyDescent="0.2">
      <c r="A42" s="24"/>
      <c r="B42" s="5"/>
      <c r="C42" s="5"/>
      <c r="D42" s="5"/>
      <c r="E42" s="5"/>
      <c r="F42" s="5"/>
      <c r="G42" s="5"/>
    </row>
    <row r="43" spans="1:7" x14ac:dyDescent="0.2">
      <c r="A43" s="24" t="s">
        <v>25</v>
      </c>
      <c r="B43" s="5">
        <v>0</v>
      </c>
      <c r="C43" s="5">
        <v>0</v>
      </c>
      <c r="D43" s="5">
        <f t="shared" si="6"/>
        <v>0</v>
      </c>
      <c r="E43" s="5">
        <v>0</v>
      </c>
      <c r="F43" s="5">
        <v>0</v>
      </c>
      <c r="G43" s="5">
        <f t="shared" si="7"/>
        <v>0</v>
      </c>
    </row>
    <row r="44" spans="1:7" x14ac:dyDescent="0.2">
      <c r="A44" s="24"/>
      <c r="B44" s="5"/>
      <c r="C44" s="5"/>
      <c r="D44" s="5"/>
      <c r="E44" s="5"/>
      <c r="F44" s="5"/>
      <c r="G44" s="5"/>
    </row>
    <row r="45" spans="1:7" ht="22.5" x14ac:dyDescent="0.2">
      <c r="A45" s="24" t="s">
        <v>26</v>
      </c>
      <c r="B45" s="5">
        <v>0</v>
      </c>
      <c r="C45" s="5">
        <v>0</v>
      </c>
      <c r="D45" s="5">
        <f t="shared" si="6"/>
        <v>0</v>
      </c>
      <c r="E45" s="5">
        <v>0</v>
      </c>
      <c r="F45" s="5">
        <v>0</v>
      </c>
      <c r="G45" s="5">
        <f t="shared" si="7"/>
        <v>0</v>
      </c>
    </row>
    <row r="46" spans="1:7" x14ac:dyDescent="0.2">
      <c r="A46" s="24"/>
      <c r="B46" s="5"/>
      <c r="C46" s="5"/>
      <c r="D46" s="5"/>
      <c r="E46" s="5"/>
      <c r="F46" s="5"/>
      <c r="G46" s="5"/>
    </row>
    <row r="47" spans="1:7" x14ac:dyDescent="0.2">
      <c r="A47" s="24" t="s">
        <v>128</v>
      </c>
      <c r="B47" s="5">
        <v>0</v>
      </c>
      <c r="C47" s="5">
        <v>0</v>
      </c>
      <c r="D47" s="5">
        <f t="shared" si="6"/>
        <v>0</v>
      </c>
      <c r="E47" s="5">
        <v>0</v>
      </c>
      <c r="F47" s="5">
        <v>0</v>
      </c>
      <c r="G47" s="5">
        <f t="shared" si="7"/>
        <v>0</v>
      </c>
    </row>
    <row r="48" spans="1:7" x14ac:dyDescent="0.2">
      <c r="A48" s="24"/>
      <c r="B48" s="5"/>
      <c r="C48" s="5"/>
      <c r="D48" s="5"/>
      <c r="E48" s="5"/>
      <c r="F48" s="5"/>
      <c r="G48" s="5"/>
    </row>
    <row r="49" spans="1:7" x14ac:dyDescent="0.2">
      <c r="A49" s="24" t="s">
        <v>14</v>
      </c>
      <c r="B49" s="5">
        <v>0</v>
      </c>
      <c r="C49" s="5">
        <v>0</v>
      </c>
      <c r="D49" s="5">
        <f t="shared" si="6"/>
        <v>0</v>
      </c>
      <c r="E49" s="5">
        <v>0</v>
      </c>
      <c r="F49" s="5">
        <v>0</v>
      </c>
      <c r="G49" s="5">
        <f t="shared" si="7"/>
        <v>0</v>
      </c>
    </row>
    <row r="50" spans="1:7" x14ac:dyDescent="0.2">
      <c r="A50" s="24"/>
      <c r="B50" s="5"/>
      <c r="C50" s="5"/>
      <c r="D50" s="5"/>
      <c r="E50" s="5"/>
      <c r="F50" s="5"/>
      <c r="G50" s="5"/>
    </row>
    <row r="51" spans="1:7" x14ac:dyDescent="0.2">
      <c r="A51" s="11" t="s">
        <v>50</v>
      </c>
      <c r="B51" s="16">
        <f t="shared" ref="B51:G51" si="8">SUM(B37:B49)</f>
        <v>3980000</v>
      </c>
      <c r="C51" s="16">
        <f t="shared" si="8"/>
        <v>1807801.33</v>
      </c>
      <c r="D51" s="16">
        <f t="shared" si="8"/>
        <v>5787801.3300000001</v>
      </c>
      <c r="E51" s="16">
        <f t="shared" si="8"/>
        <v>3185890.82</v>
      </c>
      <c r="F51" s="16">
        <f t="shared" si="8"/>
        <v>3185890.82</v>
      </c>
      <c r="G51" s="16">
        <f t="shared" si="8"/>
        <v>2601910.5100000002</v>
      </c>
    </row>
    <row r="53" spans="1:7" x14ac:dyDescent="0.2">
      <c r="A53" s="1" t="s">
        <v>120</v>
      </c>
    </row>
  </sheetData>
  <sheetProtection formatCells="0" formatColumns="0" formatRows="0" insertRows="0" deleteRows="0" autoFilter="0"/>
  <mergeCells count="6">
    <mergeCell ref="G3:G4"/>
    <mergeCell ref="A1:G1"/>
    <mergeCell ref="A18:G18"/>
    <mergeCell ref="G33:G34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workbookViewId="0">
      <selection activeCell="J40" sqref="J40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141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57</v>
      </c>
      <c r="E2" s="29"/>
      <c r="F2" s="30"/>
      <c r="G2" s="42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3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0</v>
      </c>
      <c r="C6" s="13">
        <f t="shared" si="0"/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122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3980000</v>
      </c>
      <c r="C16" s="13">
        <f t="shared" si="3"/>
        <v>1807801.33</v>
      </c>
      <c r="D16" s="13">
        <f t="shared" si="3"/>
        <v>5787801.3300000001</v>
      </c>
      <c r="E16" s="13">
        <f t="shared" si="3"/>
        <v>3185890.8200000003</v>
      </c>
      <c r="F16" s="13">
        <f t="shared" si="3"/>
        <v>3185890.8200000003</v>
      </c>
      <c r="G16" s="13">
        <f t="shared" si="3"/>
        <v>2601910.5100000002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0</v>
      </c>
      <c r="C18" s="5">
        <v>0</v>
      </c>
      <c r="D18" s="5">
        <f t="shared" ref="D18:D23" si="5">B18+C18</f>
        <v>0</v>
      </c>
      <c r="E18" s="5">
        <v>0</v>
      </c>
      <c r="F18" s="5">
        <v>0</v>
      </c>
      <c r="G18" s="5">
        <f t="shared" si="4"/>
        <v>0</v>
      </c>
    </row>
    <row r="19" spans="1:7" x14ac:dyDescent="0.2">
      <c r="A19" s="25" t="s">
        <v>20</v>
      </c>
      <c r="B19" s="5">
        <v>445472.22</v>
      </c>
      <c r="C19" s="5">
        <v>119000</v>
      </c>
      <c r="D19" s="5">
        <f t="shared" si="5"/>
        <v>564472.22</v>
      </c>
      <c r="E19" s="5">
        <v>389376.88</v>
      </c>
      <c r="F19" s="5">
        <v>389376.88</v>
      </c>
      <c r="G19" s="5">
        <f t="shared" si="4"/>
        <v>175095.33999999997</v>
      </c>
    </row>
    <row r="20" spans="1:7" x14ac:dyDescent="0.2">
      <c r="A20" s="25" t="s">
        <v>43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5" t="s">
        <v>44</v>
      </c>
      <c r="B21" s="5">
        <v>471663.05</v>
      </c>
      <c r="C21" s="5">
        <v>64000</v>
      </c>
      <c r="D21" s="5">
        <f t="shared" si="5"/>
        <v>535663.05000000005</v>
      </c>
      <c r="E21" s="5">
        <v>419366.76</v>
      </c>
      <c r="F21" s="5">
        <v>419366.76</v>
      </c>
      <c r="G21" s="5">
        <f t="shared" si="4"/>
        <v>116296.29000000004</v>
      </c>
    </row>
    <row r="22" spans="1:7" x14ac:dyDescent="0.2">
      <c r="A22" s="25" t="s">
        <v>45</v>
      </c>
      <c r="B22" s="5">
        <v>3062864.73</v>
      </c>
      <c r="C22" s="5">
        <v>1624801.33</v>
      </c>
      <c r="D22" s="5">
        <f t="shared" si="5"/>
        <v>4687666.0600000005</v>
      </c>
      <c r="E22" s="5">
        <v>2377147.1800000002</v>
      </c>
      <c r="F22" s="5">
        <v>2377147.1800000002</v>
      </c>
      <c r="G22" s="5">
        <f t="shared" si="4"/>
        <v>2310518.8800000004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50</v>
      </c>
      <c r="B42" s="16">
        <f t="shared" ref="B42:G42" si="12">SUM(B36+B25+B16+B6)</f>
        <v>3980000</v>
      </c>
      <c r="C42" s="16">
        <f t="shared" si="12"/>
        <v>1807801.33</v>
      </c>
      <c r="D42" s="16">
        <f t="shared" si="12"/>
        <v>5787801.3300000001</v>
      </c>
      <c r="E42" s="16">
        <f t="shared" si="12"/>
        <v>3185890.8200000003</v>
      </c>
      <c r="F42" s="16">
        <f t="shared" si="12"/>
        <v>3185890.8200000003</v>
      </c>
      <c r="G42" s="16">
        <f t="shared" si="12"/>
        <v>2601910.5100000002</v>
      </c>
    </row>
    <row r="44" spans="1:7" x14ac:dyDescent="0.2">
      <c r="A44" s="1" t="s">
        <v>120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2018-07-14T22:21:14Z</cp:lastPrinted>
  <dcterms:created xsi:type="dcterms:W3CDTF">2014-02-10T03:37:14Z</dcterms:created>
  <dcterms:modified xsi:type="dcterms:W3CDTF">2025-01-29T15:36:07Z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