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Usuario\Desktop\4to TRIMESTRE\"/>
    </mc:Choice>
  </mc:AlternateContent>
  <xr:revisionPtr revIDLastSave="0" documentId="8_{A4CD2F75-F1B2-4588-8789-81C5C0E1ACA9}" xr6:coauthVersionLast="46" xr6:coauthVersionMax="46" xr10:uidLastSave="{00000000-0000-0000-0000-000000000000}"/>
  <bookViews>
    <workbookView xWindow="-120" yWindow="-120" windowWidth="29040" windowHeight="15840" activeTab="3" xr2:uid="{00000000-000D-0000-FFFF-FFFF00000000}"/>
  </bookViews>
  <sheets>
    <sheet name="REV" sheetId="1" r:id="rId1"/>
    <sheet name="REV Det" sheetId="13" r:id="rId2"/>
    <sheet name="ACT" sheetId="3" r:id="rId3"/>
    <sheet name="ESF" sheetId="4" r:id="rId4"/>
    <sheet name="VHP" sheetId="5" r:id="rId5"/>
    <sheet name="CSF" sheetId="6" r:id="rId6"/>
    <sheet name="EFE" sheetId="7" r:id="rId7"/>
    <sheet name="EAA" sheetId="8" r:id="rId8"/>
    <sheet name="ADP" sheetId="9" r:id="rId9"/>
  </sheets>
  <definedNames>
    <definedName name="_xlnm._FilterDatabase" localSheetId="2" hidden="1">ACT!#REF!</definedName>
    <definedName name="_xlnm._FilterDatabase" localSheetId="8" hidden="1">ADP!$A$2:$E$34</definedName>
    <definedName name="_xlnm._FilterDatabase" localSheetId="5" hidden="1">CSF!$A$2:$C$59</definedName>
    <definedName name="_xlnm._FilterDatabase" localSheetId="7" hidden="1">EAA!$A$2:$F$21</definedName>
    <definedName name="_xlnm._FilterDatabase" localSheetId="6" hidden="1">EFE!#REF!</definedName>
    <definedName name="_xlnm._FilterDatabase" localSheetId="3" hidden="1">ESF!$A$2:$F$49</definedName>
    <definedName name="_xlnm._FilterDatabase" localSheetId="4" hidden="1">VHP!$A$2:$F$38</definedName>
    <definedName name="_xlnm.Print_Area" localSheetId="2">ACT!$A$1:$C$81</definedName>
    <definedName name="_xlnm.Print_Area" localSheetId="8">ADP!$A$1:$E$47</definedName>
    <definedName name="_xlnm.Print_Area" localSheetId="5">CSF!$A$1:$C$72</definedName>
    <definedName name="_xlnm.Print_Area" localSheetId="7">EAA!$A$1:$F$33</definedName>
    <definedName name="_xlnm.Print_Area" localSheetId="3">ESF!$A$1:$F$61</definedName>
    <definedName name="_xlnm.Print_Area" localSheetId="4">VHP!$A$1:$F$50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9" l="1"/>
  <c r="D24" i="9"/>
  <c r="E19" i="9"/>
  <c r="E30" i="9" s="1"/>
  <c r="D19" i="9"/>
  <c r="E10" i="9"/>
  <c r="E16" i="9" s="1"/>
  <c r="D10" i="9"/>
  <c r="E5" i="9"/>
  <c r="D5" i="9"/>
  <c r="E21" i="8"/>
  <c r="F21" i="8" s="1"/>
  <c r="E20" i="8"/>
  <c r="F20" i="8" s="1"/>
  <c r="E19" i="8"/>
  <c r="F19" i="8" s="1"/>
  <c r="E18" i="8"/>
  <c r="F18" i="8" s="1"/>
  <c r="E17" i="8"/>
  <c r="F17" i="8" s="1"/>
  <c r="E16" i="8"/>
  <c r="F16" i="8" s="1"/>
  <c r="E15" i="8"/>
  <c r="F15" i="8" s="1"/>
  <c r="E14" i="8"/>
  <c r="F14" i="8" s="1"/>
  <c r="E13" i="8"/>
  <c r="F13" i="8" s="1"/>
  <c r="D12" i="8"/>
  <c r="C12" i="8"/>
  <c r="B12" i="8"/>
  <c r="F11" i="8"/>
  <c r="E11" i="8"/>
  <c r="E10" i="8"/>
  <c r="F10" i="8" s="1"/>
  <c r="E9" i="8"/>
  <c r="F9" i="8" s="1"/>
  <c r="E8" i="8"/>
  <c r="F8" i="8" s="1"/>
  <c r="F7" i="8"/>
  <c r="E7" i="8"/>
  <c r="E6" i="8"/>
  <c r="F6" i="8" s="1"/>
  <c r="E5" i="8"/>
  <c r="E4" i="8" s="1"/>
  <c r="D4" i="8"/>
  <c r="D3" i="8" s="1"/>
  <c r="C4" i="8"/>
  <c r="B4" i="8"/>
  <c r="C3" i="8"/>
  <c r="B3" i="8"/>
  <c r="C55" i="7"/>
  <c r="C54" i="7" s="1"/>
  <c r="B55" i="7"/>
  <c r="B54" i="7" s="1"/>
  <c r="C49" i="7"/>
  <c r="C48" i="7" s="1"/>
  <c r="C59" i="7" s="1"/>
  <c r="B49" i="7"/>
  <c r="B48" i="7" s="1"/>
  <c r="B59" i="7" s="1"/>
  <c r="C41" i="7"/>
  <c r="B41" i="7"/>
  <c r="C36" i="7"/>
  <c r="B36" i="7"/>
  <c r="C16" i="7"/>
  <c r="B16" i="7"/>
  <c r="C4" i="7"/>
  <c r="C33" i="7" s="1"/>
  <c r="B4" i="7"/>
  <c r="C57" i="6"/>
  <c r="B57" i="6"/>
  <c r="C50" i="6"/>
  <c r="B50" i="6"/>
  <c r="B43" i="6" s="1"/>
  <c r="C45" i="6"/>
  <c r="C43" i="6" s="1"/>
  <c r="B45" i="6"/>
  <c r="C35" i="6"/>
  <c r="B35" i="6"/>
  <c r="C25" i="6"/>
  <c r="C24" i="6" s="1"/>
  <c r="B25" i="6"/>
  <c r="C13" i="6"/>
  <c r="B13" i="6"/>
  <c r="C4" i="6"/>
  <c r="B4" i="6"/>
  <c r="C3" i="6"/>
  <c r="F36" i="5"/>
  <c r="F35" i="5"/>
  <c r="F34" i="5"/>
  <c r="E34" i="5"/>
  <c r="F32" i="5"/>
  <c r="F31" i="5"/>
  <c r="F30" i="5"/>
  <c r="F29" i="5"/>
  <c r="F28" i="5"/>
  <c r="D27" i="5"/>
  <c r="C27" i="5"/>
  <c r="F25" i="5"/>
  <c r="F24" i="5"/>
  <c r="F23" i="5"/>
  <c r="B22" i="5"/>
  <c r="F22" i="5" s="1"/>
  <c r="F18" i="5"/>
  <c r="F17" i="5"/>
  <c r="E16" i="5"/>
  <c r="F16" i="5" s="1"/>
  <c r="F14" i="5"/>
  <c r="F13" i="5"/>
  <c r="F12" i="5"/>
  <c r="F11" i="5"/>
  <c r="F10" i="5"/>
  <c r="D9" i="5"/>
  <c r="D20" i="5" s="1"/>
  <c r="D38" i="5" s="1"/>
  <c r="C9" i="5"/>
  <c r="F7" i="5"/>
  <c r="F6" i="5"/>
  <c r="F5" i="5"/>
  <c r="B4" i="5"/>
  <c r="B20" i="5" s="1"/>
  <c r="F42" i="4"/>
  <c r="E42" i="4"/>
  <c r="F35" i="4"/>
  <c r="E35" i="4"/>
  <c r="F30" i="4"/>
  <c r="E30" i="4"/>
  <c r="C26" i="4"/>
  <c r="B26" i="4"/>
  <c r="F24" i="4"/>
  <c r="E24" i="4"/>
  <c r="F14" i="4"/>
  <c r="F26" i="4" s="1"/>
  <c r="E14" i="4"/>
  <c r="C13" i="4"/>
  <c r="B13" i="4"/>
  <c r="C63" i="3"/>
  <c r="B63" i="3"/>
  <c r="C55" i="3"/>
  <c r="B55" i="3"/>
  <c r="C48" i="3"/>
  <c r="B48" i="3"/>
  <c r="C43" i="3"/>
  <c r="B43" i="3"/>
  <c r="C32" i="3"/>
  <c r="B32" i="3"/>
  <c r="C27" i="3"/>
  <c r="B27" i="3"/>
  <c r="C17" i="3"/>
  <c r="B17" i="3"/>
  <c r="C13" i="3"/>
  <c r="B13" i="3"/>
  <c r="C4" i="3"/>
  <c r="B4" i="3"/>
  <c r="C28" i="4" l="1"/>
  <c r="C24" i="3"/>
  <c r="F5" i="8"/>
  <c r="C66" i="3"/>
  <c r="F27" i="5"/>
  <c r="E12" i="8"/>
  <c r="E3" i="8" s="1"/>
  <c r="D16" i="9"/>
  <c r="D3" i="9" s="1"/>
  <c r="D34" i="9" s="1"/>
  <c r="B45" i="7"/>
  <c r="B66" i="3"/>
  <c r="E26" i="4"/>
  <c r="E46" i="4"/>
  <c r="B3" i="6"/>
  <c r="F46" i="4"/>
  <c r="F48" i="4" s="1"/>
  <c r="C45" i="7"/>
  <c r="D30" i="9"/>
  <c r="B24" i="3"/>
  <c r="B68" i="3" s="1"/>
  <c r="B28" i="4"/>
  <c r="F9" i="5"/>
  <c r="B24" i="6"/>
  <c r="B33" i="7"/>
  <c r="E3" i="9"/>
  <c r="E34" i="9" s="1"/>
  <c r="F4" i="8"/>
  <c r="F12" i="8"/>
  <c r="B61" i="7"/>
  <c r="B65" i="7" s="1"/>
  <c r="C61" i="7"/>
  <c r="C65" i="7" s="1"/>
  <c r="B38" i="5"/>
  <c r="E20" i="5"/>
  <c r="E38" i="5" s="1"/>
  <c r="F4" i="5"/>
  <c r="C20" i="5"/>
  <c r="C38" i="5" s="1"/>
  <c r="E48" i="4"/>
  <c r="C68" i="3" l="1"/>
  <c r="F3" i="8"/>
  <c r="F20" i="5"/>
  <c r="F38" i="5"/>
  <c r="F37" i="13" l="1"/>
  <c r="K116" i="13"/>
  <c r="I116" i="13"/>
  <c r="F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D34" i="1" s="1"/>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29" i="1" l="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<sst xmlns="http://schemas.openxmlformats.org/spreadsheetml/2006/main" count="1061" uniqueCount="309">
  <si>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</si>
  <si>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</si>
  <si>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</si>
  <si>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</si>
  <si>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</si>
  <si>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</si>
  <si>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</si>
  <si>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</si>
  <si>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</si>
  <si>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</si>
  <si>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</si>
  <si>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</si>
  <si>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</si>
  <si>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</si>
  <si>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</si>
  <si>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</si>
  <si>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</si>
  <si>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</si>
  <si>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</si>
  <si>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</si>
  <si>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</si>
  <si>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</si>
  <si>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</si>
  <si>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</si>
  <si>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</si>
  <si>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</si>
  <si>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</si>
  <si>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</si>
  <si>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</si>
  <si>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</si>
  <si>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</si>
  <si>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</si>
  <si>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</si>
  <si>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</si>
  <si>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</si>
  <si>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</si>
  <si>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</si>
  <si>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</si>
  <si>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</si>
  <si>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</si>
  <si>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</si>
  <si>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</si>
  <si>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</si>
  <si>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</si>
  <si>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</si>
  <si>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</si>
  <si>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</si>
  <si>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</si>
  <si>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</si>
  <si>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</si>
  <si>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</si>
  <si>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</si>
  <si>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</si>
  <si>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</si>
  <si>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</si>
  <si>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</si>
  <si>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</si>
  <si>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</si>
  <si>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</si>
  <si>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</si>
  <si>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</si>
  <si>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</si>
  <si>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</si>
  <si>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</si>
  <si>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</si>
  <si>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</si>
  <si>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</si>
  <si>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</si>
  <si>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</si>
  <si>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</si>
  <si>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</si>
  <si>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</si>
  <si>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</si>
  <si>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</si>
  <si>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</si>
  <si>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</si>
  <si>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</si>
  <si>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</si>
  <si>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</si>
  <si>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</si>
  <si>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</si>
  <si>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</si>
  <si>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</si>
  <si>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</si>
  <si>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</si>
  <si>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</si>
  <si>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</si>
  <si>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</si>
  <si>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</si>
  <si>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</si>
  <si>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</si>
  <si>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</si>
  <si>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</si>
  <si>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</si>
  <si>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</si>
  <si>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</si>
  <si>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</si>
  <si>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</si>
  <si>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</si>
  <si>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</si>
  <si>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</si>
  <si>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</si>
  <si>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</si>
  <si>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</si>
  <si>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</si>
  <si>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</si>
  <si>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</si>
  <si>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</si>
  <si>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</si>
  <si>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</si>
  <si>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</si>
  <si>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</si>
  <si>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</si>
  <si>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</si>
  <si>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</si>
  <si>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</si>
  <si>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</si>
  <si>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</si>
  <si>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</si>
  <si>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</si>
  <si>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</si>
  <si>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</si>
  <si>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</si>
  <si>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</si>
  <si>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</si>
  <si>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</si>
  <si>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</si>
  <si>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</si>
  <si>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</si>
  <si>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</si>
  <si>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</si>
  <si>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</si>
  <si>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</si>
  <si>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</si>
  <si>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</si>
  <si>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</si>
  <si>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</si>
  <si>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</si>
  <si>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</si>
  <si>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</si>
  <si>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</si>
  <si>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</si>
  <si>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</si>
  <si>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</si>
  <si>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</si>
  <si>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</si>
  <si>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</si>
  <si>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</si>
  <si>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</si>
  <si>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</si>
  <si>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</si>
  <si>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</si>
  <si>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</si>
  <si>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</si>
  <si>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</si>
  <si>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</si>
  <si>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</si>
  <si>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</si>
  <si>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</si>
  <si>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</si>
  <si>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</si>
  <si>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</si>
  <si>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</si>
  <si>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</si>
  <si>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</si>
  <si>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</si>
  <si>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</si>
  <si>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</si>
  <si>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</si>
  <si>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</si>
  <si>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</si>
  <si>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</si>
  <si>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</si>
  <si>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</si>
  <si>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</si>
  <si>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</si>
  <si>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</si>
  <si>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</si>
  <si>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</si>
  <si>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</si>
  <si>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</si>
  <si>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</si>
  <si>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</si>
  <si>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</si>
  <si>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</si>
  <si>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</si>
  <si>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</si>
  <si>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</si>
  <si>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</si>
  <si>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</si>
  <si>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</si>
  <si>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</si>
  <si>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</si>
  <si>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</si>
  <si>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</si>
  <si>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</si>
  <si>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</si>
  <si>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</si>
  <si>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</si>
  <si>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</si>
  <si>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</si>
  <si>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</si>
  <si>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</si>
  <si>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</si>
  <si>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</si>
  <si>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</si>
  <si>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</si>
  <si>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</si>
  <si>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</si>
  <si>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</si>
  <si>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</si>
  <si>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</si>
  <si>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</si>
  <si>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</si>
  <si>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</si>
  <si>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</si>
  <si>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</si>
  <si>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</si>
  <si>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</si>
  <si>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</si>
  <si>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</si>
  <si>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</si>
  <si>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</si>
  <si>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</si>
  <si>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</si>
  <si>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</si>
  <si>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</si>
  <si>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</si>
  <si>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</si>
  <si>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</si>
  <si>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</si>
  <si>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</si>
  <si>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</si>
  <si>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</si>
  <si>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</si>
  <si>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</si>
  <si>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</si>
  <si>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</si>
  <si>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030000</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</si>
  <si>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</si>
  <si>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</si>
  <si>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</si>
  <si>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</si>
  <si>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</si>
  <si>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</si>
  <si>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</si>
  <si>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</si>
  <si>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</si>
  <si>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</si>
  <si>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</si>
  <si>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</si>
  <si>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</si>
  <si>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</si>
  <si>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</si>
  <si>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</si>
  <si>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</si>
  <si>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</si>
  <si>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</si>
  <si>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</si>
  <si>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</si>
  <si>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</si>
  <si>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</si>
  <si>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</si>
  <si>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</si>
  <si>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</si>
  <si>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</si>
  <si>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</si>
  <si>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</si>
  <si>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</si>
  <si>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</si>
  <si>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</si>
  <si>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</si>
  <si>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</si>
  <si>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</si>
  <si>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</si>
  <si>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</si>
  <si>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</si>
  <si>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</si>
  <si>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</si>
  <si>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</si>
  <si>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</si>
  <si>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</si>
  <si>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</si>
  <si>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</si>
  <si>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</si>
  <si>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</si>
  <si>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</si>
  <si>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</si>
  <si>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</si>
  <si>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</si>
  <si>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</si>
  <si>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</si>
  <si>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</si>
  <si>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Nombre del Ente Público</t>
  </si>
  <si>
    <t>20XN</t>
  </si>
  <si>
    <t>Correspondiente del XXXX al XXXX</t>
  </si>
  <si>
    <t>Nombre del Ente Público
Estado de Situación Financiera
Al XXXX
(Cifras en Pesos)</t>
  </si>
  <si>
    <t>Nombre del Ente Público
Estado de Variación en la Hacienda Pública
Del XXXX al XXXX
(Cifras en Pesos)</t>
  </si>
  <si>
    <t>Hacienda Pública/Patrimonio Generado Neto de 20XN-1</t>
  </si>
  <si>
    <t>Hacienda Pública/Patrimonio Neto Final de 20XN-1</t>
  </si>
  <si>
    <t>Cambios en la Hacienda Pública/Patrimonio Contribuido Neto de 20XN</t>
  </si>
  <si>
    <t>Variaciones de la Hacienda Pública/Patrimonio Generado Neto de 20XN</t>
  </si>
  <si>
    <t>Cambios en el Exceso o Insuficiencia en la Actualización de la Hacienda Pública/Patrimonio Neto de 20XN</t>
  </si>
  <si>
    <t>Hacienda Pública/Patrimonio Neto Final de 20XN</t>
  </si>
  <si>
    <t>Nombre del Ente Público
Estado de Cambios en la Situación Financiera
Del XXXX al XXXX
(Cifras en Pesos)</t>
  </si>
  <si>
    <t>Nombre del Ente Público
Estado de Flujos de Efectivo
Del XXXX al XXXX
(Cifras en Pesos)</t>
  </si>
  <si>
    <t>Nombre del Ente Público
Estado Analítico del Activo
Del XXXX al XXXX
(Cifras en Pesos)</t>
  </si>
  <si>
    <t>Nombre del Ente Público
Estado Analítico de la Deuda y Otros Pasivos
Del XXXX al XXXX
(Cifras en Pesos)</t>
  </si>
  <si>
    <t>Sistema para el Desarrollo Integral de la Familia del Municipio de Atarjea
Estado de Actividades
Del 1 de Enero al 31 de Diciembre de 2024
(Cifras en Pesos)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</si>
</sst>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_ ;\-0\ "/>
    <numFmt numFmtId="165" formatCode="#,##0.00_ ;[Red]\-#,##0.00\ "/>
    <numFmt numFmtId="166" formatCode="#,##0.00_ ;\-#,##0.00\ "/>
  </numFmts>
  <fonts count="16"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s>
  <fills count="15">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s>
  <cellStyleXfs count="8">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295">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Border="1" applyAlignment="1" applyProtection="1">
      <alignment horizontal="left" vertical="top" wrapText="1" indent="1"/>
      <protection locked="0"/>
    </xf>
    <xf numFmtId="0" fontId="8" fillId="0" borderId="4" xfId="2" applyFont="1" applyBorder="1" applyAlignment="1" applyProtection="1">
      <alignment horizontal="center" vertical="center"/>
      <protection locked="0"/>
    </xf>
    <xf numFmtId="0" fontId="3" fillId="0" borderId="0" xfId="2" applyFont="1" applyAlignment="1" applyProtection="1">
      <alignment vertical="top"/>
      <protection locked="0"/>
    </xf>
    <xf numFmtId="0" fontId="3" fillId="0" borderId="4" xfId="2" applyFont="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Border="1" applyAlignment="1" applyProtection="1">
      <alignment horizontal="left" vertical="top" wrapText="1" indent="3"/>
      <protection locked="0"/>
    </xf>
    <xf numFmtId="4" fontId="8" fillId="0" borderId="4" xfId="2" applyNumberFormat="1" applyFont="1" applyBorder="1" applyAlignment="1" applyProtection="1">
      <alignment horizontal="right"/>
      <protection locked="0"/>
    </xf>
    <xf numFmtId="0" fontId="9" fillId="0" borderId="0" xfId="2" applyFont="1" applyAlignment="1" applyProtection="1">
      <alignment vertical="top"/>
      <protection locked="0"/>
    </xf>
    <xf numFmtId="0" fontId="8" fillId="0" borderId="4" xfId="2" applyFont="1" applyBorder="1" applyAlignment="1" applyProtection="1">
      <alignment horizontal="left" vertical="top" wrapText="1"/>
      <protection locked="0"/>
    </xf>
    <xf numFmtId="4" fontId="3" fillId="0" borderId="4" xfId="2" applyNumberFormat="1" applyFont="1" applyBorder="1" applyAlignment="1" applyProtection="1">
      <alignment horizontal="right" vertical="top"/>
      <protection locked="0"/>
    </xf>
    <xf numFmtId="0" fontId="3" fillId="0" borderId="4" xfId="2" applyFont="1" applyBorder="1" applyAlignment="1" applyProtection="1">
      <alignment horizontal="left" vertical="top" wrapText="1"/>
      <protection locked="0"/>
    </xf>
    <xf numFmtId="0" fontId="4" fillId="0" borderId="0" xfId="4" applyAlignment="1">
      <alignment horizontal="left" indent="1"/>
    </xf>
    <xf numFmtId="0" fontId="8" fillId="0" borderId="0" xfId="2" applyFont="1" applyAlignment="1" applyProtection="1">
      <alignment horizontal="right" vertical="top"/>
      <protection locked="0"/>
    </xf>
    <xf numFmtId="0" fontId="7" fillId="0" borderId="0" xfId="2" applyAlignment="1" applyProtection="1">
      <alignment horizontal="left" vertical="top" indent="1"/>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Font="1" applyBorder="1" applyAlignment="1" applyProtection="1">
      <alignment horizontal="center" vertical="top"/>
      <protection locked="0"/>
    </xf>
    <xf numFmtId="0" fontId="10" fillId="0" borderId="4" xfId="2" applyFont="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Font="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165" fontId="3" fillId="0" borderId="4" xfId="3" applyNumberFormat="1" applyFont="1" applyFill="1" applyBorder="1" applyAlignment="1" applyProtection="1">
      <alignment vertical="top" wrapText="1"/>
      <protection locked="0"/>
    </xf>
    <xf numFmtId="0" fontId="3" fillId="0" borderId="4" xfId="2" applyFont="1" applyBorder="1" applyAlignment="1">
      <alignment horizontal="left" vertical="top" wrapText="1" indent="2"/>
    </xf>
    <xf numFmtId="0" fontId="8" fillId="0" borderId="4" xfId="2" applyFont="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Border="1" applyAlignment="1">
      <alignment horizontal="left" vertical="top" wrapText="1"/>
    </xf>
    <xf numFmtId="0" fontId="8" fillId="0" borderId="4" xfId="2" applyFont="1" applyBorder="1" applyAlignment="1">
      <alignment vertical="top" wrapText="1"/>
    </xf>
    <xf numFmtId="0" fontId="8" fillId="0" borderId="0" xfId="2" applyFont="1" applyProtection="1">
      <protection locked="0"/>
    </xf>
    <xf numFmtId="0" fontId="3" fillId="3" borderId="1" xfId="2" applyFont="1" applyFill="1" applyBorder="1" applyAlignment="1">
      <alignment horizontal="center" vertical="center" wrapText="1"/>
    </xf>
    <xf numFmtId="4" fontId="3" fillId="0" borderId="4" xfId="2" applyNumberFormat="1" applyFont="1" applyBorder="1" applyAlignment="1" applyProtection="1">
      <alignment vertical="top" wrapText="1"/>
      <protection locked="0"/>
    </xf>
    <xf numFmtId="0" fontId="9" fillId="0" borderId="0" xfId="2" applyFont="1" applyAlignment="1" applyProtection="1">
      <alignment horizontal="center" vertical="center"/>
      <protection locked="0"/>
    </xf>
    <xf numFmtId="0" fontId="11" fillId="0" borderId="0" xfId="2" applyFont="1" applyAlignment="1" applyProtection="1">
      <alignment horizontal="center" vertical="center"/>
      <protection locked="0"/>
    </xf>
    <xf numFmtId="49" fontId="9" fillId="0" borderId="0" xfId="2" applyNumberFormat="1" applyFont="1" applyAlignment="1" applyProtection="1">
      <alignment horizontal="center" vertical="center"/>
      <protection locked="0"/>
    </xf>
    <xf numFmtId="0" fontId="8" fillId="0" borderId="4" xfId="2" applyFont="1" applyBorder="1" applyAlignment="1">
      <alignment horizontal="center" vertical="top" wrapText="1"/>
    </xf>
    <xf numFmtId="0" fontId="8" fillId="0" borderId="4" xfId="2" applyFont="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Border="1" applyAlignment="1">
      <alignment horizontal="left" vertical="top" indent="1"/>
    </xf>
    <xf numFmtId="0" fontId="3" fillId="0" borderId="4" xfId="2" applyFont="1" applyBorder="1" applyAlignment="1">
      <alignment horizontal="left" vertical="top" indent="2"/>
    </xf>
    <xf numFmtId="0" fontId="8" fillId="0" borderId="4" xfId="2" applyFont="1" applyBorder="1" applyAlignment="1">
      <alignment horizontal="left" vertical="top" indent="2"/>
    </xf>
    <xf numFmtId="4" fontId="8" fillId="0" borderId="4" xfId="2" applyNumberFormat="1" applyFont="1" applyBorder="1" applyAlignment="1" applyProtection="1">
      <alignment wrapText="1"/>
      <protection locked="0"/>
    </xf>
    <xf numFmtId="4" fontId="3" fillId="0" borderId="4" xfId="2" applyNumberFormat="1" applyFont="1" applyBorder="1" applyAlignment="1" applyProtection="1">
      <alignment horizontal="right" vertical="top" wrapText="1"/>
      <protection locked="0"/>
    </xf>
    <xf numFmtId="0" fontId="3" fillId="0" borderId="0" xfId="2" applyFont="1" applyProtection="1">
      <protection locked="0"/>
    </xf>
    <xf numFmtId="0" fontId="3" fillId="0" borderId="4" xfId="2" applyFont="1" applyBorder="1" applyAlignment="1">
      <alignment horizontal="center" vertical="top" wrapText="1"/>
    </xf>
    <xf numFmtId="4" fontId="8" fillId="0" borderId="4" xfId="2" applyNumberFormat="1" applyFont="1" applyBorder="1" applyAlignment="1">
      <alignment horizontal="left" vertical="top" wrapText="1" indent="3"/>
    </xf>
    <xf numFmtId="4" fontId="8" fillId="0" borderId="4" xfId="2" applyNumberFormat="1" applyFont="1" applyBorder="1" applyAlignment="1">
      <alignment horizontal="left" vertical="top" wrapText="1"/>
    </xf>
    <xf numFmtId="0" fontId="3" fillId="0" borderId="4" xfId="2" applyFont="1" applyBorder="1" applyAlignment="1">
      <alignment horizontal="left" vertical="top" wrapText="1"/>
    </xf>
    <xf numFmtId="4" fontId="8" fillId="0" borderId="4" xfId="2" applyNumberFormat="1" applyFont="1" applyBorder="1" applyAlignment="1">
      <alignment vertical="top" wrapText="1"/>
    </xf>
    <xf numFmtId="4" fontId="8" fillId="0" borderId="0" xfId="2" applyNumberFormat="1" applyFont="1" applyAlignment="1" applyProtection="1">
      <alignment vertical="top" wrapText="1"/>
      <protection locked="0"/>
    </xf>
    <xf numFmtId="0" fontId="4" fillId="0" borderId="0" xfId="0" applyFont="1" applyAlignment="1">
      <alignment horizontal="center"/>
    </xf>
    <xf numFmtId="0" fontId="5" fillId="0" borderId="0" xfId="0" applyFont="1"/>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Alignment="1">
      <alignment horizontal="right"/>
    </xf>
    <xf numFmtId="0" fontId="12" fillId="0" borderId="18" xfId="0" applyFont="1" applyBorder="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xf numFmtId="0" fontId="14" fillId="5" borderId="39" xfId="0" applyFont="1" applyFill="1" applyBorder="1"/>
    <xf numFmtId="0" fontId="14" fillId="5" borderId="51" xfId="0" applyFont="1" applyFill="1" applyBorder="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8" fillId="6" borderId="0" xfId="2" applyFont="1" applyFill="1" applyAlignment="1" applyProtection="1">
      <alignment vertical="top" wrapText="1"/>
      <protection locked="0"/>
    </xf>
    <xf numFmtId="0" fontId="4" fillId="0" borderId="0" xfId="0" applyFont="1" applyAlignment="1">
      <alignment horizontal="left" vertical="center" wrapText="1"/>
    </xf>
    <xf numFmtId="0" fontId="4" fillId="0" borderId="0" xfId="0" applyFont="1" applyAlignment="1">
      <alignment vertical="center" wrapText="1"/>
    </xf>
    <xf numFmtId="0" fontId="4" fillId="13" borderId="0" xfId="0" applyFont="1" applyFill="1" applyAlignment="1">
      <alignment vertical="center" wrapText="1"/>
    </xf>
    <xf numFmtId="0" fontId="8" fillId="6" borderId="0" xfId="2" applyFont="1" applyFill="1" applyAlignment="1">
      <alignment vertical="top" wrapText="1"/>
    </xf>
    <xf numFmtId="0" fontId="8" fillId="13" borderId="0" xfId="2" applyFont="1" applyFill="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0" fontId="2" fillId="2" borderId="0" xfId="1" applyFont="1" applyFill="1" applyAlignment="1">
      <alignment horizontal="center" vertical="center"/>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4" fillId="5" borderId="0" xfId="0" applyFont="1" applyFill="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cellXfs>
  <cellStyles count="8">
    <cellStyle name="Millares" xfId="5" builtinId="3"/>
    <cellStyle name="Millares 2" xfId="7" xr:uid="{00000000-0005-0000-0000-000001000000}"/>
    <cellStyle name="Millares 2 4" xfId="3" xr:uid="{00000000-0005-0000-0000-000002000000}"/>
    <cellStyle name="Millares 2 4 2" xfId="6" xr:uid="{00000000-0005-0000-0000-000003000000}"/>
    <cellStyle name="Normal" xfId="0" builtinId="0"/>
    <cellStyle name="Normal 2" xfId="4" xr:uid="{00000000-0005-0000-0000-000005000000}"/>
    <cellStyle name="Normal 2 2" xfId="2" xr:uid="{00000000-0005-0000-0000-000006000000}"/>
    <cellStyle name="Normal 2 3" xfId="1" xr:uid="{00000000-0005-0000-0000-000007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1"/>
  <sheetViews>
    <sheetView workbookViewId="0">
      <selection sqref="A1:B1"/>
    </sheetView>
  </sheetViews>
  <sheetFormatPr baseColWidth="10" defaultColWidth="11.42578125" defaultRowHeight="11.25" x14ac:dyDescent="0.2"/>
  <cols>
    <col min="1" max="1" width="16" style="82" customWidth="1"/>
    <col min="2" max="2" width="63.42578125" style="3" bestFit="1" customWidth="1"/>
    <col min="3" max="3" width="39" style="3" customWidth="1"/>
    <col min="4" max="4" width="19.28515625" style="3" customWidth="1"/>
    <col min="5" max="16384" width="11.42578125" style="3"/>
  </cols>
  <sheetData>
    <row r="1" spans="1:4" x14ac:dyDescent="0.2">
      <c r="A1" s="258" t="s">
        <v>293</v>
      </c>
      <c r="B1" s="258"/>
      <c r="C1" s="1" t="s">
        <v>0</v>
      </c>
      <c r="D1" s="2" t="s">
        <v>294</v>
      </c>
    </row>
    <row r="2" spans="1:4" x14ac:dyDescent="0.2">
      <c r="A2" s="258" t="s">
        <v>1</v>
      </c>
      <c r="B2" s="258"/>
      <c r="C2" s="1" t="s">
        <v>2</v>
      </c>
      <c r="D2" s="2" t="s">
        <v>3</v>
      </c>
    </row>
    <row r="3" spans="1:4" x14ac:dyDescent="0.2">
      <c r="A3" s="258" t="s">
        <v>295</v>
      </c>
      <c r="B3" s="258"/>
      <c r="C3" s="1" t="s">
        <v>4</v>
      </c>
      <c r="D3" s="2">
        <v>1</v>
      </c>
    </row>
    <row r="5" spans="1:4" x14ac:dyDescent="0.2">
      <c r="A5" s="4" t="s">
        <v>5</v>
      </c>
      <c r="B5" s="4" t="s">
        <v>6</v>
      </c>
      <c r="C5" s="4" t="s">
        <v>7</v>
      </c>
      <c r="D5" s="4" t="s">
        <v>8</v>
      </c>
    </row>
    <row r="6" spans="1:4" ht="33.75" x14ac:dyDescent="0.2">
      <c r="A6" s="5" t="s">
        <v>9</v>
      </c>
      <c r="B6" s="6" t="s">
        <v>10</v>
      </c>
      <c r="C6" s="7" t="s">
        <v>11</v>
      </c>
      <c r="D6" s="3" t="str">
        <f>IF(('REV Det'!G7+'REV Det'!L7)=0,"Si cumple la regla","No cumple la regla")</f>
        <v>No cumple la regla</v>
      </c>
    </row>
    <row r="7" spans="1:4" ht="56.25" x14ac:dyDescent="0.2">
      <c r="A7" s="5" t="s">
        <v>12</v>
      </c>
      <c r="B7" s="6" t="s">
        <v>13</v>
      </c>
      <c r="C7" s="7" t="s">
        <v>14</v>
      </c>
      <c r="D7" s="3" t="str">
        <f>IF(('REV Det'!G8+'REV Det'!L8)=0,"Si cumple la regla","No cumple la regla")</f>
        <v>No cumple la regla</v>
      </c>
    </row>
    <row r="8" spans="1:4" ht="56.25" x14ac:dyDescent="0.2">
      <c r="A8" s="5" t="s">
        <v>15</v>
      </c>
      <c r="B8" s="6" t="s">
        <v>16</v>
      </c>
      <c r="C8" s="7" t="s">
        <v>14</v>
      </c>
      <c r="D8" s="3" t="str">
        <f>IF(('REV Det'!G9+'REV Det'!L9)=0,"Si cumple la regla","No cumple la regla")</f>
        <v>No cumple la regla</v>
      </c>
    </row>
    <row r="9" spans="1:4" ht="56.25" x14ac:dyDescent="0.2">
      <c r="A9" s="5" t="s">
        <v>17</v>
      </c>
      <c r="B9" s="6" t="s">
        <v>18</v>
      </c>
      <c r="C9" s="7" t="s">
        <v>14</v>
      </c>
      <c r="D9" s="3" t="str">
        <f>IF(('REV Det'!G10+'REV Det'!L10)=0,"Si cumple la regla","No cumple la regla")</f>
        <v>No cumple la regla</v>
      </c>
    </row>
    <row r="10" spans="1:4" ht="33.75" x14ac:dyDescent="0.2">
      <c r="A10" s="5" t="s">
        <v>19</v>
      </c>
      <c r="B10" s="6" t="s">
        <v>20</v>
      </c>
      <c r="C10" s="7" t="s">
        <v>21</v>
      </c>
      <c r="D10" s="3" t="str">
        <f>IF(('REV Det'!G11+'REV Det'!L11)=0,"Si cumple la regla","No cumple la regla")</f>
        <v>No cumple la regla</v>
      </c>
    </row>
    <row r="11" spans="1:4" ht="33.75" x14ac:dyDescent="0.2">
      <c r="A11" s="5" t="s">
        <v>22</v>
      </c>
      <c r="B11" s="6" t="s">
        <v>23</v>
      </c>
      <c r="C11" s="7" t="s">
        <v>24</v>
      </c>
      <c r="D11" s="3" t="str">
        <f>IF((SUM('REV Det'!G12:G27,'REV Det'!L12:L27))=0, "Si cumple la regla","No cumple la regla")</f>
        <v>No cumple la regla</v>
      </c>
    </row>
    <row r="12" spans="1:4" ht="33.75" x14ac:dyDescent="0.2">
      <c r="A12" s="5" t="s">
        <v>25</v>
      </c>
      <c r="B12" s="6" t="s">
        <v>26</v>
      </c>
      <c r="C12" s="7" t="s">
        <v>27</v>
      </c>
      <c r="D12" s="3" t="str">
        <f>IF(('REV Det'!G28+'REV Det'!L28)=0,"Si cumple la regla","No cumple la regla")</f>
        <v>No cumple la regla</v>
      </c>
    </row>
    <row r="13" spans="1:4" ht="33.75" x14ac:dyDescent="0.2">
      <c r="A13" s="5" t="s">
        <v>28</v>
      </c>
      <c r="B13" s="6" t="s">
        <v>29</v>
      </c>
      <c r="C13" s="7" t="s">
        <v>27</v>
      </c>
      <c r="D13" s="3" t="str">
        <f>IF(('REV Det'!G29+'REV Det'!L29)=0,"Si cumple la regla","No cumple la regla")</f>
        <v>No cumple la regla</v>
      </c>
    </row>
    <row r="14" spans="1:4" ht="33.75" x14ac:dyDescent="0.2">
      <c r="A14" s="5" t="s">
        <v>30</v>
      </c>
      <c r="B14" s="6" t="s">
        <v>31</v>
      </c>
      <c r="C14" s="7" t="s">
        <v>32</v>
      </c>
      <c r="D14" s="3" t="str">
        <f>IF(('REV Det'!G30+'REV Det'!L30)=0,"Si cumple la regla","No cumple la regla")</f>
        <v>No cumple la regla</v>
      </c>
    </row>
    <row r="15" spans="1:4" ht="45" x14ac:dyDescent="0.2">
      <c r="A15" s="5" t="s">
        <v>33</v>
      </c>
      <c r="B15" s="6" t="s">
        <v>34</v>
      </c>
      <c r="C15" s="7" t="s">
        <v>35</v>
      </c>
      <c r="D15" s="3" t="str">
        <f>IF(('REV Det'!G31+'REV Det'!L31)=0,"Si cumple la regla","No cumple la regla")</f>
        <v>Si cumple la regla</v>
      </c>
    </row>
    <row r="16" spans="1:4" ht="45" x14ac:dyDescent="0.2">
      <c r="A16" s="5" t="s">
        <v>36</v>
      </c>
      <c r="B16" s="6" t="s">
        <v>37</v>
      </c>
      <c r="C16" s="7" t="s">
        <v>38</v>
      </c>
      <c r="D16" s="3" t="str">
        <f>IF((SUM('REV Det'!G32:G33,'REV Det'!L32:L33))=0, "Si cumple la regla","No cumple la regla")</f>
        <v>Si cumple la regla</v>
      </c>
    </row>
    <row r="17" spans="1:4" ht="33.75" x14ac:dyDescent="0.2">
      <c r="A17" s="5" t="s">
        <v>39</v>
      </c>
      <c r="B17" s="6" t="s">
        <v>40</v>
      </c>
      <c r="C17" s="7" t="s">
        <v>38</v>
      </c>
      <c r="D17" s="3" t="str">
        <f>IF(('REV Det'!G34+'REV Det'!L34)=0,"Si cumple la regla","No cumple la regla")</f>
        <v>Si cumple la regla</v>
      </c>
    </row>
    <row r="18" spans="1:4" ht="56.2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Si cumple la regla</v>
      </c>
    </row>
    <row r="20" spans="1:4" ht="45" x14ac:dyDescent="0.2">
      <c r="A20" s="5" t="s">
        <v>45</v>
      </c>
      <c r="B20" s="6" t="s">
        <v>46</v>
      </c>
      <c r="C20" s="7" t="s">
        <v>47</v>
      </c>
      <c r="D20" s="3" t="str">
        <f>IF((SUM('REV Det'!G38:G39,'REV Det'!L38:L39))=0, "Si cumple la regla","No cumple la regla")</f>
        <v>Si cumple la regla</v>
      </c>
    </row>
    <row r="21" spans="1:4" ht="33.75" x14ac:dyDescent="0.2">
      <c r="A21" s="5" t="s">
        <v>48</v>
      </c>
      <c r="B21" s="6" t="s">
        <v>49</v>
      </c>
      <c r="C21" s="7" t="s">
        <v>47</v>
      </c>
      <c r="D21" s="3" t="str">
        <f>IF(('REV Det'!G40+'REV Det'!L40)=0,"Si cumple la regla","No cumple la regla")</f>
        <v>Si cumple la regla</v>
      </c>
    </row>
    <row r="22" spans="1:4" ht="56.2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Si cumple la regla</v>
      </c>
    </row>
    <row r="24" spans="1:4" ht="56.2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3" t="str">
        <f>IF((SUM('REV Det'!G54:G55,'REV Det'!L54:L55))=0, "Si cumple la regla","No cumple la regla")</f>
        <v>No cumple la regla</v>
      </c>
    </row>
    <row r="29" spans="1:4" ht="56.25" x14ac:dyDescent="0.2">
      <c r="A29" s="5" t="s">
        <v>66</v>
      </c>
      <c r="B29" s="6" t="s">
        <v>67</v>
      </c>
      <c r="C29" s="7" t="s">
        <v>65</v>
      </c>
      <c r="D29" s="3" t="str">
        <f>IF((SUM('REV Det'!G56:G57,'REV Det'!L56:L57))=0, "Si cumple la regla","No cumple la regla")</f>
        <v>No cumple la regla</v>
      </c>
    </row>
    <row r="30" spans="1:4" ht="56.25" x14ac:dyDescent="0.2">
      <c r="A30" s="5" t="s">
        <v>68</v>
      </c>
      <c r="B30" s="6" t="s">
        <v>69</v>
      </c>
      <c r="C30" s="7" t="s">
        <v>65</v>
      </c>
      <c r="D30" s="3" t="str">
        <f>IF((SUM('REV Det'!G58:G59,'REV Det'!L58:L59))=0, "Si cumple la regla","No cumple la regla")</f>
        <v>No cumple la regla</v>
      </c>
    </row>
    <row r="31" spans="1:4" ht="90" x14ac:dyDescent="0.2">
      <c r="A31" s="5" t="s">
        <v>70</v>
      </c>
      <c r="B31" s="6" t="s">
        <v>71</v>
      </c>
      <c r="C31" s="7" t="s">
        <v>56</v>
      </c>
      <c r="D31" s="3" t="str">
        <f>IF(('REV Det'!G53+'REV Det'!L53)=0,"Si cumple la regla","No cumple la regla")</f>
        <v>Si cumple la regla</v>
      </c>
    </row>
    <row r="32" spans="1:4" ht="45" x14ac:dyDescent="0.2">
      <c r="A32" s="5" t="s">
        <v>72</v>
      </c>
      <c r="B32" s="6" t="s">
        <v>73</v>
      </c>
      <c r="C32" s="7" t="s">
        <v>74</v>
      </c>
      <c r="D32" s="3" t="str">
        <f>IF(('REV Det'!G60+'REV Det'!L60)=0,"Si cumple la regla","No cumple la regla")</f>
        <v>Si cumple la regla</v>
      </c>
    </row>
    <row r="33" spans="1:4" ht="45" x14ac:dyDescent="0.2">
      <c r="A33" s="5" t="s">
        <v>75</v>
      </c>
      <c r="B33" s="6" t="s">
        <v>76</v>
      </c>
      <c r="C33" s="7" t="s">
        <v>77</v>
      </c>
      <c r="D33" s="3" t="str">
        <f>IF((SUM('REV Det'!G61:G76,'REV Det'!L61:L76))=0, "Si cumple la regla","No cumple la regla")</f>
        <v>Si cumple la regla</v>
      </c>
    </row>
    <row r="34" spans="1:4" ht="56.25" x14ac:dyDescent="0.2">
      <c r="A34" s="5" t="s">
        <v>78</v>
      </c>
      <c r="B34" s="6" t="s">
        <v>79</v>
      </c>
      <c r="C34" s="7" t="s">
        <v>80</v>
      </c>
      <c r="D34" s="3" t="str">
        <f>IF((SUM('REV Det'!G77:G79,'REV Det'!L77:L79))=0, "Si cumple la regla","No cumple la regla")</f>
        <v>Si cumple la regla</v>
      </c>
    </row>
    <row r="35" spans="1:4" ht="45" x14ac:dyDescent="0.2">
      <c r="A35" s="5" t="s">
        <v>81</v>
      </c>
      <c r="B35" s="6" t="s">
        <v>82</v>
      </c>
      <c r="C35" s="7" t="s">
        <v>80</v>
      </c>
      <c r="D35" s="3" t="str">
        <f>IF(('REV Det'!G80+'REV Det'!L80)=0,"Si cumple la regla","No cumple la regla")</f>
        <v>Si cumple la regla</v>
      </c>
    </row>
    <row r="36" spans="1:4" ht="45" x14ac:dyDescent="0.2">
      <c r="A36" s="5" t="s">
        <v>83</v>
      </c>
      <c r="B36" s="6" t="s">
        <v>84</v>
      </c>
      <c r="C36" s="7" t="s">
        <v>85</v>
      </c>
      <c r="D36" s="3" t="str">
        <f>IF(('REV Det'!G81+'REV Det'!L81)=0,"Si cumple la regla","No cumple la regla")</f>
        <v>Si cumple la regla</v>
      </c>
    </row>
    <row r="37" spans="1:4" ht="33.75" x14ac:dyDescent="0.2">
      <c r="A37" s="5" t="s">
        <v>86</v>
      </c>
      <c r="B37" s="6" t="s">
        <v>87</v>
      </c>
      <c r="C37" s="7" t="s">
        <v>88</v>
      </c>
      <c r="D37" s="3" t="str">
        <f>IF(('REV Det'!G82+'REV Det'!L82)=0,"Si cumple la regla","No cumple la regla")</f>
        <v>No cumple la regla</v>
      </c>
    </row>
    <row r="38" spans="1:4" ht="33.75" x14ac:dyDescent="0.2">
      <c r="A38" s="5" t="s">
        <v>89</v>
      </c>
      <c r="B38" s="6" t="s">
        <v>90</v>
      </c>
      <c r="C38" s="7" t="s">
        <v>88</v>
      </c>
      <c r="D38" s="3" t="str">
        <f>IF(('REV Det'!G83+'REV Det'!L83)=0,"Si cumple la regla","No cumple la regla")</f>
        <v>No cumple la regla</v>
      </c>
    </row>
    <row r="39" spans="1:4" ht="33.75" x14ac:dyDescent="0.2">
      <c r="A39" s="5" t="s">
        <v>91</v>
      </c>
      <c r="B39" s="6" t="s">
        <v>92</v>
      </c>
      <c r="C39" s="7" t="s">
        <v>93</v>
      </c>
      <c r="D39" s="3" t="str">
        <f>IF((SUM('REV Det'!G84:G99,'REV Det'!L84:L99))=0, "Si cumple la regla","No cumple la regla")</f>
        <v>No cumple la regla</v>
      </c>
    </row>
    <row r="40" spans="1:4" ht="33.75" x14ac:dyDescent="0.2">
      <c r="A40" s="5" t="s">
        <v>94</v>
      </c>
      <c r="B40" s="6" t="s">
        <v>95</v>
      </c>
      <c r="C40" s="7" t="s">
        <v>96</v>
      </c>
      <c r="D40" s="3" t="str">
        <f>IF((SUM('REV Det'!G100:G115,'REV Det'!L100:L115))=0, "Si cumple la regla","No cumple la regla")</f>
        <v>Si cumple la regla</v>
      </c>
    </row>
    <row r="41" spans="1:4" ht="45" x14ac:dyDescent="0.2">
      <c r="A41" s="5" t="s">
        <v>97</v>
      </c>
      <c r="B41" s="6" t="s">
        <v>98</v>
      </c>
      <c r="C41" s="7" t="s">
        <v>99</v>
      </c>
      <c r="D41" s="3" t="str">
        <f>IF(('REV Det'!G116+'REV Det'!L116)=0,"Si cumple la regla","No cumple la regla")</f>
        <v>Si cumple la regla</v>
      </c>
    </row>
  </sheetData>
  <mergeCells count="3">
    <mergeCell ref="A1:B1"/>
    <mergeCell ref="A2:B2"/>
    <mergeCell ref="A3:B3"/>
  </mergeCells>
  <dataValidations count="2">
    <dataValidation type="list" allowBlank="1" showInputMessage="1" showErrorMessage="1" sqref="D2" xr:uid="{00000000-0002-0000-0000-000000000000}">
      <formula1>"Trimestral,Cuenta Pública"</formula1>
    </dataValidation>
    <dataValidation type="list" allowBlank="1" showInputMessage="1" showErrorMessage="1" sqref="D3" xr:uid="{00000000-0002-0000-0000-000001000000}">
      <formula1>"1,2,3,4"</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16"/>
  <sheetViews>
    <sheetView zoomScaleNormal="100" workbookViewId="0">
      <selection activeCell="I6" sqref="I6"/>
    </sheetView>
  </sheetViews>
  <sheetFormatPr baseColWidth="10" defaultColWidth="11.42578125" defaultRowHeight="11.25" x14ac:dyDescent="0.2"/>
  <cols>
    <col min="1" max="1" width="16" style="3" customWidth="1"/>
    <col min="2" max="2" width="36.28515625" style="3" customWidth="1"/>
    <col min="3" max="3" width="10.7109375" style="3" customWidth="1"/>
    <col min="4" max="4" width="16" style="83" customWidth="1"/>
    <col min="5" max="5" width="10.7109375" style="3" customWidth="1"/>
    <col min="6" max="7" width="16" style="83" customWidth="1"/>
    <col min="8" max="8" width="10.7109375" style="3" customWidth="1"/>
    <col min="9" max="9" width="16" style="86" customWidth="1"/>
    <col min="10" max="10" width="10.7109375" style="3" customWidth="1"/>
    <col min="11" max="11" width="16" style="86" customWidth="1"/>
    <col min="12" max="12" width="16" style="83" customWidth="1"/>
    <col min="13" max="13" width="35.85546875" style="3" hidden="1" customWidth="1"/>
    <col min="14" max="16384" width="11.42578125" style="3"/>
  </cols>
  <sheetData>
    <row r="1" spans="1:13" x14ac:dyDescent="0.2">
      <c r="A1" s="258" t="str">
        <f>REV!A1</f>
        <v>Nombre del Ente Público</v>
      </c>
      <c r="B1" s="258"/>
      <c r="C1" s="258"/>
      <c r="D1" s="258"/>
      <c r="E1" s="258"/>
      <c r="F1" s="258"/>
      <c r="G1" s="258"/>
      <c r="H1" s="258"/>
      <c r="I1" s="258"/>
      <c r="J1" s="258"/>
      <c r="K1" s="1" t="s">
        <v>0</v>
      </c>
      <c r="L1" s="2" t="str">
        <f>REV!D1</f>
        <v>20XN</v>
      </c>
    </row>
    <row r="2" spans="1:13" x14ac:dyDescent="0.2">
      <c r="A2" s="258" t="s">
        <v>1</v>
      </c>
      <c r="B2" s="258"/>
      <c r="C2" s="258"/>
      <c r="D2" s="258"/>
      <c r="E2" s="258"/>
      <c r="F2" s="258"/>
      <c r="G2" s="258"/>
      <c r="H2" s="258"/>
      <c r="I2" s="258"/>
      <c r="J2" s="258"/>
      <c r="K2" s="1" t="s">
        <v>2</v>
      </c>
      <c r="L2" s="2" t="s">
        <v>3</v>
      </c>
    </row>
    <row r="3" spans="1:13" x14ac:dyDescent="0.2">
      <c r="A3" s="258" t="str">
        <f>REV!A3</f>
        <v>Correspondiente del XXXX al XXXX</v>
      </c>
      <c r="B3" s="258"/>
      <c r="C3" s="258"/>
      <c r="D3" s="258"/>
      <c r="E3" s="258"/>
      <c r="F3" s="258"/>
      <c r="G3" s="258"/>
      <c r="H3" s="258"/>
      <c r="I3" s="258"/>
      <c r="J3" s="258"/>
      <c r="K3" s="1" t="s">
        <v>4</v>
      </c>
      <c r="L3" s="2">
        <f>REV!D3</f>
        <v>1</v>
      </c>
    </row>
    <row r="4" spans="1:13" ht="12" thickBot="1" x14ac:dyDescent="0.25"/>
    <row r="5" spans="1:13" ht="15.75" customHeight="1" thickBot="1" x14ac:dyDescent="0.25">
      <c r="A5" s="259" t="s">
        <v>5</v>
      </c>
      <c r="B5" s="267" t="s">
        <v>273</v>
      </c>
      <c r="C5" s="263">
        <v>2022</v>
      </c>
      <c r="D5" s="264"/>
      <c r="E5" s="264"/>
      <c r="F5" s="87"/>
      <c r="G5" s="265" t="s">
        <v>288</v>
      </c>
      <c r="H5" s="263">
        <v>2021</v>
      </c>
      <c r="I5" s="264"/>
      <c r="J5" s="264"/>
      <c r="K5" s="88"/>
      <c r="L5" s="265" t="s">
        <v>288</v>
      </c>
      <c r="M5" s="261" t="s">
        <v>273</v>
      </c>
    </row>
    <row r="6" spans="1:13" ht="12" thickBot="1" x14ac:dyDescent="0.25">
      <c r="A6" s="260"/>
      <c r="B6" s="268"/>
      <c r="C6" s="98" t="s">
        <v>274</v>
      </c>
      <c r="D6" s="99" t="s">
        <v>287</v>
      </c>
      <c r="E6" s="99" t="s">
        <v>274</v>
      </c>
      <c r="F6" s="99" t="s">
        <v>287</v>
      </c>
      <c r="G6" s="266"/>
      <c r="H6" s="98" t="s">
        <v>274</v>
      </c>
      <c r="I6" s="99" t="s">
        <v>287</v>
      </c>
      <c r="J6" s="99" t="s">
        <v>274</v>
      </c>
      <c r="K6" s="99" t="s">
        <v>287</v>
      </c>
      <c r="L6" s="266"/>
      <c r="M6" s="262"/>
    </row>
    <row r="7" spans="1:13" ht="12" thickBot="1" x14ac:dyDescent="0.25">
      <c r="A7" s="97" t="s">
        <v>9</v>
      </c>
      <c r="B7" s="220" t="s">
        <v>205</v>
      </c>
      <c r="C7" s="250" t="s">
        <v>286</v>
      </c>
      <c r="D7" s="252">
        <f>IF(ACT!B68&gt;0,ACT!B68,ACT!B68*-1)</f>
        <v>988132.03000000026</v>
      </c>
      <c r="E7" s="251" t="s">
        <v>275</v>
      </c>
      <c r="F7" s="101">
        <f>IF(ESF!E36&gt;0,ESF!E36,ESF!E36*-1)</f>
        <v>0</v>
      </c>
      <c r="G7" s="102">
        <f>ROUND(D7-F7,2)</f>
        <v>988132.03</v>
      </c>
      <c r="H7" s="103" t="s">
        <v>285</v>
      </c>
      <c r="I7" s="104">
        <f>IF(ACT!C68&gt;0,ACT!C68,ACT!C68*-1)</f>
        <v>347723.41000000015</v>
      </c>
      <c r="J7" s="105" t="s">
        <v>275</v>
      </c>
      <c r="K7" s="218">
        <f>IF(ESF!F36&gt;0,ESF!F36,ESF!F36*-1)</f>
        <v>0</v>
      </c>
      <c r="L7" s="106">
        <f>ROUND(I7-K7,2)</f>
        <v>347723.41</v>
      </c>
      <c r="M7" s="190" t="s">
        <v>205</v>
      </c>
    </row>
    <row r="8" spans="1:13" ht="12" thickBot="1" x14ac:dyDescent="0.25">
      <c r="A8" s="89" t="s">
        <v>12</v>
      </c>
      <c r="B8" s="226" t="s">
        <v>205</v>
      </c>
      <c r="C8" s="107" t="s">
        <v>286</v>
      </c>
      <c r="D8" s="101">
        <f>IF(ACT!B68&gt;0,ACT!B68,ACT!B68*-1)</f>
        <v>988132.03000000026</v>
      </c>
      <c r="E8" s="109" t="s">
        <v>289</v>
      </c>
      <c r="F8" s="108">
        <f>IF(VHP!D28&gt;0,VHP!D28,VHP!D28*-1)</f>
        <v>0</v>
      </c>
      <c r="G8" s="110">
        <f>ROUND(D8-F8,2)</f>
        <v>988132.03</v>
      </c>
      <c r="H8" s="278"/>
      <c r="I8" s="279"/>
      <c r="J8" s="279"/>
      <c r="K8" s="279"/>
      <c r="L8" s="280"/>
      <c r="M8" s="191" t="s">
        <v>205</v>
      </c>
    </row>
    <row r="9" spans="1:13" ht="12" thickBot="1" x14ac:dyDescent="0.25">
      <c r="A9" s="89" t="s">
        <v>15</v>
      </c>
      <c r="B9" s="226" t="s">
        <v>205</v>
      </c>
      <c r="C9" s="269"/>
      <c r="D9" s="270"/>
      <c r="E9" s="270"/>
      <c r="F9" s="111"/>
      <c r="G9" s="112"/>
      <c r="H9" s="113" t="s">
        <v>285</v>
      </c>
      <c r="I9" s="114">
        <f>IF(ACT!C68&gt;0,ACT!C68,ACT!C68*-1)</f>
        <v>347723.41000000015</v>
      </c>
      <c r="J9" s="115" t="s">
        <v>289</v>
      </c>
      <c r="K9" s="114">
        <f>IF(VHP!D10&gt;0,VHP!D10,VHP!D10*-1)</f>
        <v>0</v>
      </c>
      <c r="L9" s="116">
        <f>ROUND(I9-K9,2)</f>
        <v>347723.41</v>
      </c>
      <c r="M9" s="191" t="s">
        <v>205</v>
      </c>
    </row>
    <row r="10" spans="1:13" ht="12" thickBot="1" x14ac:dyDescent="0.25">
      <c r="A10" s="89" t="s">
        <v>17</v>
      </c>
      <c r="B10" s="226" t="s">
        <v>205</v>
      </c>
      <c r="C10" s="117"/>
      <c r="D10" s="118"/>
      <c r="E10" s="119" t="s">
        <v>289</v>
      </c>
      <c r="F10" s="108">
        <f>IF(VHP!D29&gt;0,VHP!D29,VHP!D29*-1)</f>
        <v>0</v>
      </c>
      <c r="G10" s="121"/>
      <c r="H10" s="113" t="s">
        <v>285</v>
      </c>
      <c r="I10" s="104">
        <f>IF(ACT!C68&gt;0,ACT!C68,ACT!C68*-1)</f>
        <v>347723.41000000015</v>
      </c>
      <c r="J10" s="122"/>
      <c r="K10" s="123"/>
      <c r="L10" s="116">
        <f>ROUND(F10-I10,2)</f>
        <v>-347723.41</v>
      </c>
      <c r="M10" s="191" t="s">
        <v>205</v>
      </c>
    </row>
    <row r="11" spans="1:13" ht="12" thickBot="1" x14ac:dyDescent="0.25">
      <c r="A11" s="89" t="s">
        <v>19</v>
      </c>
      <c r="B11" s="226" t="s">
        <v>205</v>
      </c>
      <c r="C11" s="113" t="s">
        <v>275</v>
      </c>
      <c r="D11" s="124">
        <f>IF(ESF!E36&gt;0,ESF!E36,ESF!E36*-1)</f>
        <v>0</v>
      </c>
      <c r="E11" s="125" t="s">
        <v>285</v>
      </c>
      <c r="F11" s="126">
        <f>IF(ACT!B68&gt;0,ACT!B68,ACT!B68*-1)</f>
        <v>988132.03000000026</v>
      </c>
      <c r="G11" s="127">
        <f t="shared" ref="G11:G28" si="0">ROUND(D11-F11,2)</f>
        <v>-988132.03</v>
      </c>
      <c r="H11" s="113" t="s">
        <v>275</v>
      </c>
      <c r="I11" s="128">
        <f>IF(ESF!F36&gt;0,ESF!F36,ESF!F36*-1)</f>
        <v>0</v>
      </c>
      <c r="J11" s="115" t="s">
        <v>285</v>
      </c>
      <c r="K11" s="114">
        <f>IF(ACT!C68&gt;0,ACT!C68,ACT!C68*-1)</f>
        <v>347723.41000000015</v>
      </c>
      <c r="L11" s="116">
        <f>ROUND(I11-K11,2)</f>
        <v>-347723.41</v>
      </c>
      <c r="M11" s="191" t="s">
        <v>205</v>
      </c>
    </row>
    <row r="12" spans="1:13" x14ac:dyDescent="0.2">
      <c r="A12" s="90" t="s">
        <v>22</v>
      </c>
      <c r="B12" s="228" t="s">
        <v>162</v>
      </c>
      <c r="C12" s="129" t="s">
        <v>275</v>
      </c>
      <c r="D12" s="130">
        <f>IF(ESF!B5&gt;0,ESF!B5,ESF!B5*-1)</f>
        <v>3239697.54</v>
      </c>
      <c r="E12" s="131" t="s">
        <v>276</v>
      </c>
      <c r="F12" s="253">
        <f>IF(EAA!E5&gt;0,EAA!E5,EAA!E5*-1)</f>
        <v>0</v>
      </c>
      <c r="G12" s="133">
        <f t="shared" si="0"/>
        <v>3239697.54</v>
      </c>
      <c r="H12" s="134" t="s">
        <v>275</v>
      </c>
      <c r="I12" s="254">
        <f>IF(ESF!C5&gt;0,ESF!C5,ESF!C5*-1)</f>
        <v>2144213.02</v>
      </c>
      <c r="J12" s="135" t="s">
        <v>276</v>
      </c>
      <c r="K12" s="178">
        <f>IF(EAA!B5&gt;0,EAA!B5,EAA!B5*-1)</f>
        <v>0</v>
      </c>
      <c r="L12" s="137">
        <f t="shared" ref="L12:L43" si="1">ROUND(I12-K12,2)</f>
        <v>2144213.02</v>
      </c>
      <c r="M12" s="192" t="s">
        <v>162</v>
      </c>
    </row>
    <row r="13" spans="1:13" x14ac:dyDescent="0.2">
      <c r="A13" s="91"/>
      <c r="B13" s="219" t="s">
        <v>164</v>
      </c>
      <c r="C13" s="138" t="s">
        <v>275</v>
      </c>
      <c r="D13" s="139">
        <f>IF(ESF!B6&gt;0,ESF!B6,ESF!B6*-1)</f>
        <v>568134.25</v>
      </c>
      <c r="E13" s="140" t="s">
        <v>276</v>
      </c>
      <c r="F13" s="120">
        <f>IF(EAA!E6&gt;0,EAA!E6,EAA!E6*-1)</f>
        <v>0</v>
      </c>
      <c r="G13" s="141">
        <f t="shared" si="0"/>
        <v>568134.25</v>
      </c>
      <c r="H13" s="142" t="s">
        <v>275</v>
      </c>
      <c r="I13" s="143">
        <f>IF(ESF!C6&gt;0,ESF!C6,ESF!C6*-1)</f>
        <v>562152.49</v>
      </c>
      <c r="J13" s="119" t="s">
        <v>276</v>
      </c>
      <c r="K13" s="143">
        <f>IF(EAA!B6&gt;0,EAA!B6,EAA!B6*-1)</f>
        <v>0</v>
      </c>
      <c r="L13" s="144">
        <f t="shared" si="1"/>
        <v>562152.49</v>
      </c>
      <c r="M13" s="193" t="s">
        <v>164</v>
      </c>
    </row>
    <row r="14" spans="1:13" x14ac:dyDescent="0.2">
      <c r="A14" s="91"/>
      <c r="B14" s="219" t="s">
        <v>166</v>
      </c>
      <c r="C14" s="138" t="s">
        <v>275</v>
      </c>
      <c r="D14" s="139">
        <f>IF(ESF!B7&gt;0,ESF!B7,ESF!B7*-1)</f>
        <v>0</v>
      </c>
      <c r="E14" s="140" t="s">
        <v>276</v>
      </c>
      <c r="F14" s="120">
        <f>IF(EAA!E7&gt;0,EAA!E7,EAA!E7*-1)</f>
        <v>0</v>
      </c>
      <c r="G14" s="141">
        <f t="shared" si="0"/>
        <v>0</v>
      </c>
      <c r="H14" s="142" t="s">
        <v>275</v>
      </c>
      <c r="I14" s="143">
        <f>IF(ESF!C7&gt;0,ESF!C7,ESF!C7*-1)</f>
        <v>0</v>
      </c>
      <c r="J14" s="119" t="s">
        <v>276</v>
      </c>
      <c r="K14" s="143">
        <f>IF(EAA!B7&gt;0,EAA!B7,EAA!B7*-1)</f>
        <v>0</v>
      </c>
      <c r="L14" s="144">
        <f t="shared" si="1"/>
        <v>0</v>
      </c>
      <c r="M14" s="193" t="s">
        <v>166</v>
      </c>
    </row>
    <row r="15" spans="1:13" x14ac:dyDescent="0.2">
      <c r="A15" s="91"/>
      <c r="B15" s="219" t="s">
        <v>168</v>
      </c>
      <c r="C15" s="138" t="s">
        <v>275</v>
      </c>
      <c r="D15" s="139">
        <f>IF(ESF!B8&gt;0,ESF!B8,ESF!B8*-1)</f>
        <v>0</v>
      </c>
      <c r="E15" s="140" t="s">
        <v>276</v>
      </c>
      <c r="F15" s="120">
        <f>IF(EAA!E8&gt;0,EAA!E8,EAA!E8*-1)</f>
        <v>0</v>
      </c>
      <c r="G15" s="141">
        <f t="shared" si="0"/>
        <v>0</v>
      </c>
      <c r="H15" s="142" t="s">
        <v>275</v>
      </c>
      <c r="I15" s="143">
        <f>IF(ESF!C8&gt;0,ESF!C8,ESF!C8*-1)</f>
        <v>0</v>
      </c>
      <c r="J15" s="119" t="s">
        <v>276</v>
      </c>
      <c r="K15" s="143">
        <f>IF(EAA!B8&gt;0,EAA!B8,EAA!B8*-1)</f>
        <v>0</v>
      </c>
      <c r="L15" s="144">
        <f t="shared" si="1"/>
        <v>0</v>
      </c>
      <c r="M15" s="193" t="s">
        <v>168</v>
      </c>
    </row>
    <row r="16" spans="1:13" x14ac:dyDescent="0.2">
      <c r="A16" s="91"/>
      <c r="B16" s="219" t="s">
        <v>170</v>
      </c>
      <c r="C16" s="138" t="s">
        <v>275</v>
      </c>
      <c r="D16" s="139">
        <f>IF(ESF!B9&gt;0,ESF!B9,ESF!B9*-1)</f>
        <v>0</v>
      </c>
      <c r="E16" s="140" t="s">
        <v>276</v>
      </c>
      <c r="F16" s="120">
        <f>IF(EAA!E9&gt;0,EAA!E9,EAA!E9*-1)</f>
        <v>0</v>
      </c>
      <c r="G16" s="141">
        <f t="shared" si="0"/>
        <v>0</v>
      </c>
      <c r="H16" s="142" t="s">
        <v>275</v>
      </c>
      <c r="I16" s="143">
        <f>IF(ESF!C9&gt;0,ESF!C9,ESF!C9*-1)</f>
        <v>0</v>
      </c>
      <c r="J16" s="119" t="s">
        <v>276</v>
      </c>
      <c r="K16" s="143">
        <f>IF(EAA!B9&gt;0,EAA!B9,EAA!B9*-1)</f>
        <v>0</v>
      </c>
      <c r="L16" s="144">
        <f t="shared" si="1"/>
        <v>0</v>
      </c>
      <c r="M16" s="193" t="s">
        <v>170</v>
      </c>
    </row>
    <row r="17" spans="1:13" ht="22.5" x14ac:dyDescent="0.2">
      <c r="A17" s="91"/>
      <c r="B17" s="219" t="s">
        <v>172</v>
      </c>
      <c r="C17" s="138" t="s">
        <v>275</v>
      </c>
      <c r="D17" s="139">
        <f>IF(ESF!B10&gt;0,ESF!B10,ESF!B10*-1)</f>
        <v>0</v>
      </c>
      <c r="E17" s="140" t="s">
        <v>276</v>
      </c>
      <c r="F17" s="120">
        <f>IF(EAA!E10&gt;0,EAA!E10,EAA!E10*-1)</f>
        <v>0</v>
      </c>
      <c r="G17" s="141">
        <f t="shared" si="0"/>
        <v>0</v>
      </c>
      <c r="H17" s="142" t="s">
        <v>275</v>
      </c>
      <c r="I17" s="143">
        <f>IF(ESF!C10&gt;0,ESF!C10,ESF!C10*-1)</f>
        <v>0</v>
      </c>
      <c r="J17" s="119" t="s">
        <v>276</v>
      </c>
      <c r="K17" s="143">
        <f>IF(EAA!B10&gt;0,EAA!B10,EAA!B10*-1)</f>
        <v>0</v>
      </c>
      <c r="L17" s="144">
        <f t="shared" si="1"/>
        <v>0</v>
      </c>
      <c r="M17" s="193" t="s">
        <v>172</v>
      </c>
    </row>
    <row r="18" spans="1:13" x14ac:dyDescent="0.2">
      <c r="A18" s="91"/>
      <c r="B18" s="219" t="s">
        <v>174</v>
      </c>
      <c r="C18" s="138" t="s">
        <v>275</v>
      </c>
      <c r="D18" s="139">
        <f>IF(ESF!B11&gt;0,ESF!B11,ESF!B11*-1)</f>
        <v>0</v>
      </c>
      <c r="E18" s="140" t="s">
        <v>276</v>
      </c>
      <c r="F18" s="120">
        <f>IF(EAA!E11&gt;0,EAA!E11,EAA!E11*-1)</f>
        <v>0</v>
      </c>
      <c r="G18" s="141">
        <f t="shared" si="0"/>
        <v>0</v>
      </c>
      <c r="H18" s="142" t="s">
        <v>275</v>
      </c>
      <c r="I18" s="143">
        <f>IF(ESF!C11&gt;0,ESF!C11,ESF!C11*-1)</f>
        <v>0</v>
      </c>
      <c r="J18" s="119" t="s">
        <v>276</v>
      </c>
      <c r="K18" s="143">
        <f>IF(EAA!B11&gt;0,EAA!B11,EAA!B11*-1)</f>
        <v>0</v>
      </c>
      <c r="L18" s="144">
        <f t="shared" si="1"/>
        <v>0</v>
      </c>
      <c r="M18" s="193" t="s">
        <v>174</v>
      </c>
    </row>
    <row r="19" spans="1:13" x14ac:dyDescent="0.2">
      <c r="A19" s="91"/>
      <c r="B19" s="219" t="s">
        <v>180</v>
      </c>
      <c r="C19" s="138" t="s">
        <v>275</v>
      </c>
      <c r="D19" s="139">
        <f>IF(ESF!B16&gt;0,ESF!B16,ESF!B16*-1)</f>
        <v>0</v>
      </c>
      <c r="E19" s="140" t="s">
        <v>276</v>
      </c>
      <c r="F19" s="120">
        <f>IF(EAA!E13&gt;0,EAA!E13,EAA!E13*-1)</f>
        <v>0</v>
      </c>
      <c r="G19" s="141">
        <f t="shared" si="0"/>
        <v>0</v>
      </c>
      <c r="H19" s="142" t="s">
        <v>275</v>
      </c>
      <c r="I19" s="143">
        <f>IF(ESF!C16&gt;0,ESF!C16,ESF!C16*-1)</f>
        <v>0</v>
      </c>
      <c r="J19" s="119" t="s">
        <v>276</v>
      </c>
      <c r="K19" s="143">
        <f>IF(EAA!B13&gt;0,EAA!B13,EAA!B13*-1)</f>
        <v>0</v>
      </c>
      <c r="L19" s="144">
        <f t="shared" si="1"/>
        <v>0</v>
      </c>
      <c r="M19" s="193" t="s">
        <v>180</v>
      </c>
    </row>
    <row r="20" spans="1:13" ht="22.5" x14ac:dyDescent="0.2">
      <c r="A20" s="91"/>
      <c r="B20" s="219" t="s">
        <v>182</v>
      </c>
      <c r="C20" s="138" t="s">
        <v>275</v>
      </c>
      <c r="D20" s="139">
        <f>IF(ESF!B17&gt;0,ESF!B17,ESF!B17*-1)</f>
        <v>0</v>
      </c>
      <c r="E20" s="140" t="s">
        <v>276</v>
      </c>
      <c r="F20" s="120">
        <f>IF(EAA!E14&gt;0,EAA!E14,EAA!E14*-1)</f>
        <v>0</v>
      </c>
      <c r="G20" s="141">
        <f t="shared" si="0"/>
        <v>0</v>
      </c>
      <c r="H20" s="142" t="s">
        <v>275</v>
      </c>
      <c r="I20" s="143">
        <f>IF(ESF!C17&gt;0,ESF!C17,ESF!C17*-1)</f>
        <v>0</v>
      </c>
      <c r="J20" s="119" t="s">
        <v>276</v>
      </c>
      <c r="K20" s="143">
        <f>IF(EAA!B14&gt;0,EAA!B14,EAA!B14*-1)</f>
        <v>0</v>
      </c>
      <c r="L20" s="144">
        <f t="shared" si="1"/>
        <v>0</v>
      </c>
      <c r="M20" s="193" t="s">
        <v>182</v>
      </c>
    </row>
    <row r="21" spans="1:13" ht="22.5" x14ac:dyDescent="0.2">
      <c r="A21" s="91"/>
      <c r="B21" s="219" t="s">
        <v>184</v>
      </c>
      <c r="C21" s="138" t="s">
        <v>275</v>
      </c>
      <c r="D21" s="139">
        <f>IF(ESF!B18&gt;0,ESF!B18,ESF!B18*-1)</f>
        <v>0</v>
      </c>
      <c r="E21" s="140" t="s">
        <v>276</v>
      </c>
      <c r="F21" s="120">
        <f>IF(EAA!E15&gt;0,EAA!E15,EAA!E15*-1)</f>
        <v>0</v>
      </c>
      <c r="G21" s="141">
        <f t="shared" si="0"/>
        <v>0</v>
      </c>
      <c r="H21" s="142" t="s">
        <v>275</v>
      </c>
      <c r="I21" s="143">
        <f>IF(ESF!C18&gt;0,ESF!C18,ESF!C18*-1)</f>
        <v>0</v>
      </c>
      <c r="J21" s="119" t="s">
        <v>276</v>
      </c>
      <c r="K21" s="143">
        <f>IF(EAA!B15&gt;0,EAA!B15,EAA!B15*-1)</f>
        <v>0</v>
      </c>
      <c r="L21" s="144">
        <f t="shared" si="1"/>
        <v>0</v>
      </c>
      <c r="M21" s="193" t="s">
        <v>184</v>
      </c>
    </row>
    <row r="22" spans="1:13" x14ac:dyDescent="0.2">
      <c r="A22" s="91"/>
      <c r="B22" s="219" t="s">
        <v>186</v>
      </c>
      <c r="C22" s="138" t="s">
        <v>275</v>
      </c>
      <c r="D22" s="139">
        <f>IF(ESF!B19&gt;0,ESF!B19,ESF!B19*-1)</f>
        <v>0</v>
      </c>
      <c r="E22" s="140" t="s">
        <v>276</v>
      </c>
      <c r="F22" s="120">
        <f>IF(EAA!E16&gt;0,EAA!E16,EAA!E16*-1)</f>
        <v>0</v>
      </c>
      <c r="G22" s="141">
        <f t="shared" si="0"/>
        <v>0</v>
      </c>
      <c r="H22" s="142" t="s">
        <v>275</v>
      </c>
      <c r="I22" s="143">
        <f>IF(ESF!C19&gt;0,ESF!C19,ESF!C19*-1)</f>
        <v>0</v>
      </c>
      <c r="J22" s="119" t="s">
        <v>276</v>
      </c>
      <c r="K22" s="143">
        <f>IF(EAA!B16&gt;0,EAA!B16,EAA!B16*-1)</f>
        <v>0</v>
      </c>
      <c r="L22" s="144">
        <f t="shared" si="1"/>
        <v>0</v>
      </c>
      <c r="M22" s="193" t="s">
        <v>186</v>
      </c>
    </row>
    <row r="23" spans="1:13" x14ac:dyDescent="0.2">
      <c r="A23" s="91"/>
      <c r="B23" s="219" t="s">
        <v>188</v>
      </c>
      <c r="C23" s="138" t="s">
        <v>275</v>
      </c>
      <c r="D23" s="139">
        <f>IF(ESF!B20&gt;0,ESF!B20,ESF!B20*-1)</f>
        <v>0</v>
      </c>
      <c r="E23" s="140" t="s">
        <v>276</v>
      </c>
      <c r="F23" s="120">
        <f>IF(EAA!E17&gt;0,EAA!E17,EAA!E17*-1)</f>
        <v>0</v>
      </c>
      <c r="G23" s="141">
        <f t="shared" si="0"/>
        <v>0</v>
      </c>
      <c r="H23" s="142" t="s">
        <v>275</v>
      </c>
      <c r="I23" s="143">
        <f>IF(ESF!C20&gt;0,ESF!C20,ESF!C20*-1)</f>
        <v>0</v>
      </c>
      <c r="J23" s="119" t="s">
        <v>276</v>
      </c>
      <c r="K23" s="143">
        <f>IF(EAA!B17&gt;0,EAA!B17,EAA!B17*-1)</f>
        <v>0</v>
      </c>
      <c r="L23" s="144">
        <f t="shared" si="1"/>
        <v>0</v>
      </c>
      <c r="M23" s="193" t="s">
        <v>188</v>
      </c>
    </row>
    <row r="24" spans="1:13" ht="22.5" x14ac:dyDescent="0.2">
      <c r="A24" s="91"/>
      <c r="B24" s="219" t="s">
        <v>190</v>
      </c>
      <c r="C24" s="138" t="s">
        <v>275</v>
      </c>
      <c r="D24" s="139">
        <f>IF(ESF!B21&gt;0,ESF!B21,ESF!B21*-1)</f>
        <v>0</v>
      </c>
      <c r="E24" s="140" t="s">
        <v>276</v>
      </c>
      <c r="F24" s="120">
        <f>IF(EAA!E18&gt;0,EAA!E18,EAA!E18*-1)</f>
        <v>0</v>
      </c>
      <c r="G24" s="141">
        <f t="shared" si="0"/>
        <v>0</v>
      </c>
      <c r="H24" s="142" t="s">
        <v>275</v>
      </c>
      <c r="I24" s="143">
        <f>IF(ESF!C21&gt;0,ESF!C21,ESF!C21*-1)</f>
        <v>0</v>
      </c>
      <c r="J24" s="119" t="s">
        <v>276</v>
      </c>
      <c r="K24" s="143">
        <f>IF(EAA!B18&gt;0,EAA!B18,EAA!B18*-1)</f>
        <v>0</v>
      </c>
      <c r="L24" s="144">
        <f t="shared" si="1"/>
        <v>0</v>
      </c>
      <c r="M24" s="193" t="s">
        <v>190</v>
      </c>
    </row>
    <row r="25" spans="1:13" x14ac:dyDescent="0.2">
      <c r="A25" s="91"/>
      <c r="B25" s="219" t="s">
        <v>192</v>
      </c>
      <c r="C25" s="138" t="s">
        <v>275</v>
      </c>
      <c r="D25" s="139">
        <f>IF(ESF!B22&gt;0,ESF!B22,ESF!B22*-1)</f>
        <v>0</v>
      </c>
      <c r="E25" s="140" t="s">
        <v>276</v>
      </c>
      <c r="F25" s="120">
        <f>IF(EAA!E19&gt;0,EAA!E19,EAA!E19*-1)</f>
        <v>0</v>
      </c>
      <c r="G25" s="141">
        <f t="shared" si="0"/>
        <v>0</v>
      </c>
      <c r="H25" s="142" t="s">
        <v>275</v>
      </c>
      <c r="I25" s="143">
        <f>IF(ESF!C22&gt;0,ESF!C22,ESF!C22*-1)</f>
        <v>0</v>
      </c>
      <c r="J25" s="119" t="s">
        <v>276</v>
      </c>
      <c r="K25" s="143">
        <f>IF(EAA!B19&gt;0,EAA!B19,EAA!B19*-1)</f>
        <v>0</v>
      </c>
      <c r="L25" s="144">
        <f t="shared" si="1"/>
        <v>0</v>
      </c>
      <c r="M25" s="193" t="s">
        <v>192</v>
      </c>
    </row>
    <row r="26" spans="1:13" ht="22.5" x14ac:dyDescent="0.2">
      <c r="A26" s="91"/>
      <c r="B26" s="219" t="s">
        <v>194</v>
      </c>
      <c r="C26" s="138" t="s">
        <v>275</v>
      </c>
      <c r="D26" s="139">
        <f>IF(ESF!B23&gt;0,ESF!B23,ESF!B23*-1)</f>
        <v>0</v>
      </c>
      <c r="E26" s="140" t="s">
        <v>276</v>
      </c>
      <c r="F26" s="120">
        <f>IF(EAA!E20&gt;0,EAA!E20,EAA!E20*-1)</f>
        <v>0</v>
      </c>
      <c r="G26" s="141">
        <f t="shared" si="0"/>
        <v>0</v>
      </c>
      <c r="H26" s="142" t="s">
        <v>275</v>
      </c>
      <c r="I26" s="143">
        <f>IF(ESF!C23&gt;0,ESF!C23,ESF!C23*-1)</f>
        <v>0</v>
      </c>
      <c r="J26" s="119" t="s">
        <v>276</v>
      </c>
      <c r="K26" s="143">
        <f>IF(EAA!B20&gt;0,EAA!B20,EAA!B20*-1)</f>
        <v>0</v>
      </c>
      <c r="L26" s="144">
        <f t="shared" si="1"/>
        <v>0</v>
      </c>
      <c r="M26" s="193" t="s">
        <v>194</v>
      </c>
    </row>
    <row r="27" spans="1:13" ht="12" thickBot="1" x14ac:dyDescent="0.25">
      <c r="A27" s="92"/>
      <c r="B27" s="229" t="s">
        <v>195</v>
      </c>
      <c r="C27" s="145" t="s">
        <v>275</v>
      </c>
      <c r="D27" s="146">
        <f>IF(ESF!B24&gt;0,ESF!B24,ESF!B24*-1)</f>
        <v>0</v>
      </c>
      <c r="E27" s="147" t="s">
        <v>276</v>
      </c>
      <c r="F27" s="148">
        <f>IF(EAA!E21&gt;0,EAA!E21,EAA!E21*-1)</f>
        <v>0</v>
      </c>
      <c r="G27" s="149">
        <f t="shared" si="0"/>
        <v>0</v>
      </c>
      <c r="H27" s="150" t="s">
        <v>275</v>
      </c>
      <c r="I27" s="152">
        <f>IF(ESF!C24&gt;0,ESF!C24,ESF!C24*-1)</f>
        <v>0</v>
      </c>
      <c r="J27" s="151" t="s">
        <v>276</v>
      </c>
      <c r="K27" s="152">
        <f>IF(EAA!B21&gt;0,EAA!B21,EAA!B21*-1)</f>
        <v>0</v>
      </c>
      <c r="L27" s="153">
        <f t="shared" si="1"/>
        <v>0</v>
      </c>
      <c r="M27" s="194" t="s">
        <v>195</v>
      </c>
    </row>
    <row r="28" spans="1:13" ht="12" thickBot="1" x14ac:dyDescent="0.25">
      <c r="A28" s="89" t="s">
        <v>25</v>
      </c>
      <c r="B28" s="226" t="s">
        <v>162</v>
      </c>
      <c r="C28" s="154" t="s">
        <v>275</v>
      </c>
      <c r="D28" s="155">
        <f>IF(ESF!B5&gt;0,ESF!B5,ESF!B5*-1)</f>
        <v>3239697.54</v>
      </c>
      <c r="E28" s="156" t="s">
        <v>277</v>
      </c>
      <c r="F28" s="124">
        <f>IF(EFE!B65&gt;0,EFE!B65,EFE!B65*-1)</f>
        <v>0</v>
      </c>
      <c r="G28" s="127">
        <f t="shared" si="0"/>
        <v>3239697.54</v>
      </c>
      <c r="H28" s="157"/>
      <c r="I28" s="158"/>
      <c r="J28" s="158"/>
      <c r="K28" s="158"/>
      <c r="L28" s="159"/>
      <c r="M28" s="191" t="s">
        <v>162</v>
      </c>
    </row>
    <row r="29" spans="1:13" ht="12" thickBot="1" x14ac:dyDescent="0.25">
      <c r="A29" s="89" t="s">
        <v>28</v>
      </c>
      <c r="B29" s="226" t="s">
        <v>162</v>
      </c>
      <c r="C29" s="278"/>
      <c r="D29" s="279"/>
      <c r="E29" s="279"/>
      <c r="F29" s="160"/>
      <c r="G29" s="161"/>
      <c r="H29" s="113" t="s">
        <v>275</v>
      </c>
      <c r="I29" s="114">
        <f>IF(ESF!C5&gt;0,ESF!C5,ESF!C5*-1)</f>
        <v>2144213.02</v>
      </c>
      <c r="J29" s="115" t="s">
        <v>277</v>
      </c>
      <c r="K29" s="114">
        <f>IF(EFE!B63&gt;0,EFE!B63,EFE!B63*-1)</f>
        <v>0</v>
      </c>
      <c r="L29" s="116">
        <f t="shared" si="1"/>
        <v>2144213.02</v>
      </c>
      <c r="M29" s="191" t="s">
        <v>162</v>
      </c>
    </row>
    <row r="30" spans="1:13" ht="12" thickBot="1" x14ac:dyDescent="0.25">
      <c r="A30" s="89" t="s">
        <v>30</v>
      </c>
      <c r="B30" s="226" t="s">
        <v>278</v>
      </c>
      <c r="C30" s="154" t="s">
        <v>275</v>
      </c>
      <c r="D30" s="124">
        <f>IF(ESF!B28&gt;0,ESF!B28,ESF!B28*-1)</f>
        <v>3807831.79</v>
      </c>
      <c r="E30" s="115" t="s">
        <v>275</v>
      </c>
      <c r="F30" s="124">
        <f>IF(ESF!E48&gt;0,ESF!E48,ESF!E48*-1)</f>
        <v>0</v>
      </c>
      <c r="G30" s="127">
        <f>ROUND(D30-F30,2)</f>
        <v>3807831.79</v>
      </c>
      <c r="H30" s="113" t="s">
        <v>275</v>
      </c>
      <c r="I30" s="114">
        <f>IF(ESF!C28&gt;0,ESF!C28,ESF!C28*-1)</f>
        <v>2706365.51</v>
      </c>
      <c r="J30" s="115" t="s">
        <v>275</v>
      </c>
      <c r="K30" s="114">
        <f>IF(ESF!F48&gt;0,ESF!F48,ESF!F48*-1)</f>
        <v>0</v>
      </c>
      <c r="L30" s="116">
        <f t="shared" si="1"/>
        <v>2706365.51</v>
      </c>
      <c r="M30" s="191" t="s">
        <v>278</v>
      </c>
    </row>
    <row r="31" spans="1:13" ht="12" thickBot="1" x14ac:dyDescent="0.25">
      <c r="A31" s="89" t="s">
        <v>33</v>
      </c>
      <c r="B31" s="226" t="s">
        <v>279</v>
      </c>
      <c r="C31" s="154" t="s">
        <v>275</v>
      </c>
      <c r="D31" s="124">
        <f>IF(ESF!E26&gt;0,ESF!E26,ESF!E26*-1)</f>
        <v>0</v>
      </c>
      <c r="E31" s="115" t="s">
        <v>290</v>
      </c>
      <c r="F31" s="124">
        <f>IF(ADP!E34&gt;0,ADP!E34,ADP!E34*-1)</f>
        <v>0</v>
      </c>
      <c r="G31" s="127">
        <f>ROUND(D31-F31,2)</f>
        <v>0</v>
      </c>
      <c r="H31" s="113" t="s">
        <v>275</v>
      </c>
      <c r="I31" s="114">
        <f>IF(ESF!F26&gt;0,ESF!F26,ESF!F26*-1)</f>
        <v>0</v>
      </c>
      <c r="J31" s="115" t="s">
        <v>290</v>
      </c>
      <c r="K31" s="114">
        <f>IF(ADP!D34&gt;0,ADP!D34,ADP!D34*-1)</f>
        <v>0</v>
      </c>
      <c r="L31" s="116">
        <f t="shared" si="1"/>
        <v>0</v>
      </c>
      <c r="M31" s="191" t="s">
        <v>279</v>
      </c>
    </row>
    <row r="32" spans="1:13" x14ac:dyDescent="0.2">
      <c r="A32" s="90" t="s">
        <v>36</v>
      </c>
      <c r="B32" s="230" t="s">
        <v>201</v>
      </c>
      <c r="C32" s="269"/>
      <c r="D32" s="270"/>
      <c r="E32" s="270"/>
      <c r="F32" s="270"/>
      <c r="G32" s="271"/>
      <c r="H32" s="134" t="s">
        <v>275</v>
      </c>
      <c r="I32" s="136">
        <f>IF(ESF!F30&gt;0,ESF!F30,ESF!F30*-1)</f>
        <v>0</v>
      </c>
      <c r="J32" s="135" t="s">
        <v>289</v>
      </c>
      <c r="K32" s="136">
        <f>IF(VHP!B4&gt;0,VHP!B4,VHP!B4*-1)</f>
        <v>0</v>
      </c>
      <c r="L32" s="137">
        <f t="shared" si="1"/>
        <v>0</v>
      </c>
      <c r="M32" s="195" t="s">
        <v>201</v>
      </c>
    </row>
    <row r="33" spans="1:15" ht="12" thickBot="1" x14ac:dyDescent="0.25">
      <c r="A33" s="92"/>
      <c r="B33" s="231" t="s">
        <v>201</v>
      </c>
      <c r="C33" s="272"/>
      <c r="D33" s="273"/>
      <c r="E33" s="273"/>
      <c r="F33" s="273"/>
      <c r="G33" s="274"/>
      <c r="H33" s="162" t="s">
        <v>275</v>
      </c>
      <c r="I33" s="152">
        <f>IF(ESF!F30&gt;0,ESF!F30,ESF!F30*-1)</f>
        <v>0</v>
      </c>
      <c r="J33" s="151" t="s">
        <v>289</v>
      </c>
      <c r="K33" s="152">
        <f>IF(VHP!F4&gt;0,VHP!F4,VHP!F4*-1)</f>
        <v>0</v>
      </c>
      <c r="L33" s="153">
        <f t="shared" si="1"/>
        <v>0</v>
      </c>
      <c r="M33" s="196" t="s">
        <v>201</v>
      </c>
    </row>
    <row r="34" spans="1:15" ht="12" thickBot="1" x14ac:dyDescent="0.25">
      <c r="A34" s="89" t="s">
        <v>39</v>
      </c>
      <c r="B34" s="232" t="s">
        <v>204</v>
      </c>
      <c r="C34" s="272"/>
      <c r="D34" s="273"/>
      <c r="E34" s="273"/>
      <c r="F34" s="273"/>
      <c r="G34" s="274"/>
      <c r="H34" s="113" t="s">
        <v>275</v>
      </c>
      <c r="I34" s="114">
        <f>IF(ESF!F35&gt;0,ESF!F35,ESF!F35*-1)</f>
        <v>0</v>
      </c>
      <c r="J34" s="115" t="s">
        <v>289</v>
      </c>
      <c r="K34" s="114">
        <f>IF(VHP!F9&gt;0,VHP!F9,VHP!F9*-1)</f>
        <v>0</v>
      </c>
      <c r="L34" s="116">
        <f t="shared" si="1"/>
        <v>0</v>
      </c>
      <c r="M34" s="197" t="s">
        <v>204</v>
      </c>
    </row>
    <row r="35" spans="1:15" ht="22.5" x14ac:dyDescent="0.2">
      <c r="A35" s="90" t="s">
        <v>41</v>
      </c>
      <c r="B35" s="233" t="s">
        <v>210</v>
      </c>
      <c r="C35" s="272"/>
      <c r="D35" s="273"/>
      <c r="E35" s="273"/>
      <c r="F35" s="273"/>
      <c r="G35" s="274"/>
      <c r="H35" s="134" t="s">
        <v>275</v>
      </c>
      <c r="I35" s="136">
        <f>IF(ESF!F42&gt;0,ESF!F42,ESF!F42*-1)</f>
        <v>0</v>
      </c>
      <c r="J35" s="135" t="s">
        <v>289</v>
      </c>
      <c r="K35" s="136">
        <f>IF(VHP!E16&gt;0,VHP!E16,VHP!E16*-1)</f>
        <v>0</v>
      </c>
      <c r="L35" s="137">
        <f t="shared" si="1"/>
        <v>0</v>
      </c>
      <c r="M35" s="198" t="s">
        <v>210</v>
      </c>
    </row>
    <row r="36" spans="1:15" ht="23.25" thickBot="1" x14ac:dyDescent="0.25">
      <c r="A36" s="92"/>
      <c r="B36" s="234" t="s">
        <v>210</v>
      </c>
      <c r="C36" s="275"/>
      <c r="D36" s="276"/>
      <c r="E36" s="276"/>
      <c r="F36" s="276"/>
      <c r="G36" s="277"/>
      <c r="H36" s="162" t="s">
        <v>275</v>
      </c>
      <c r="I36" s="152">
        <f>IF(ESF!F42&gt;0,ESF!F42,ESF!F42*-1)</f>
        <v>0</v>
      </c>
      <c r="J36" s="151" t="s">
        <v>289</v>
      </c>
      <c r="K36" s="152">
        <f>IF(VHP!F16&gt;0,VHP!F16,VHP!F16*-1)</f>
        <v>0</v>
      </c>
      <c r="L36" s="153">
        <f t="shared" si="1"/>
        <v>0</v>
      </c>
      <c r="M36" s="199" t="s">
        <v>210</v>
      </c>
    </row>
    <row r="37" spans="1:15" ht="12" thickBot="1" x14ac:dyDescent="0.25">
      <c r="A37" s="89" t="s">
        <v>43</v>
      </c>
      <c r="B37" s="235" t="s">
        <v>280</v>
      </c>
      <c r="C37" s="113" t="s">
        <v>275</v>
      </c>
      <c r="D37" s="124">
        <f>IF(ESF!E46&gt;0,ESF!E46,ESF!E46*-1)</f>
        <v>0</v>
      </c>
      <c r="E37" s="115" t="s">
        <v>289</v>
      </c>
      <c r="F37" s="124">
        <f>IF(VHP!F38&gt;0,VHP!F38,VHP!F38*-1)</f>
        <v>0</v>
      </c>
      <c r="G37" s="127">
        <f>ROUND(D37-F37,2)</f>
        <v>0</v>
      </c>
      <c r="H37" s="113" t="s">
        <v>275</v>
      </c>
      <c r="I37" s="114">
        <f>IF(ESF!F46&gt;0,ESF!F46,ESF!F46*-1)</f>
        <v>0</v>
      </c>
      <c r="J37" s="115" t="s">
        <v>289</v>
      </c>
      <c r="K37" s="114">
        <f>IF(VHP!F20&gt;0,VHP!F20,VHP!F20*-1)</f>
        <v>0</v>
      </c>
      <c r="L37" s="116">
        <f t="shared" si="1"/>
        <v>0</v>
      </c>
      <c r="M37" s="200" t="s">
        <v>280</v>
      </c>
    </row>
    <row r="38" spans="1:15" ht="22.5" x14ac:dyDescent="0.2">
      <c r="A38" s="90" t="s">
        <v>45</v>
      </c>
      <c r="B38" s="230" t="s">
        <v>281</v>
      </c>
      <c r="C38" s="269"/>
      <c r="D38" s="270"/>
      <c r="E38" s="270"/>
      <c r="F38" s="270"/>
      <c r="G38" s="271"/>
      <c r="H38" s="134" t="s">
        <v>289</v>
      </c>
      <c r="I38" s="136">
        <f>IF(VHP!B4&gt;0,VHP!B4,VHP!B4*-1)</f>
        <v>0</v>
      </c>
      <c r="J38" s="135" t="s">
        <v>275</v>
      </c>
      <c r="K38" s="136">
        <f>IF(ESF!F30&gt;0,ESF!F30,ESF!F30*-1)</f>
        <v>0</v>
      </c>
      <c r="L38" s="137">
        <f t="shared" si="1"/>
        <v>0</v>
      </c>
      <c r="M38" s="195" t="s">
        <v>281</v>
      </c>
    </row>
    <row r="39" spans="1:15" ht="23.25" thickBot="1" x14ac:dyDescent="0.25">
      <c r="A39" s="92"/>
      <c r="B39" s="231" t="s">
        <v>281</v>
      </c>
      <c r="C39" s="272"/>
      <c r="D39" s="273"/>
      <c r="E39" s="273"/>
      <c r="F39" s="273"/>
      <c r="G39" s="274"/>
      <c r="H39" s="162" t="s">
        <v>289</v>
      </c>
      <c r="I39" s="152">
        <f>IF(VHP!F4&gt;0,VHP!F4,VHP!F4*-1)</f>
        <v>0</v>
      </c>
      <c r="J39" s="151" t="s">
        <v>275</v>
      </c>
      <c r="K39" s="152">
        <f>IF(ESF!F30&gt;0,ESF!F30,ESF!F30*-1)</f>
        <v>0</v>
      </c>
      <c r="L39" s="153">
        <f t="shared" si="1"/>
        <v>0</v>
      </c>
      <c r="M39" s="196" t="s">
        <v>281</v>
      </c>
    </row>
    <row r="40" spans="1:15" ht="23.25" thickBot="1" x14ac:dyDescent="0.25">
      <c r="A40" s="89" t="s">
        <v>48</v>
      </c>
      <c r="B40" s="232" t="s">
        <v>282</v>
      </c>
      <c r="C40" s="272"/>
      <c r="D40" s="273"/>
      <c r="E40" s="273"/>
      <c r="F40" s="273"/>
      <c r="G40" s="274"/>
      <c r="H40" s="113" t="s">
        <v>289</v>
      </c>
      <c r="I40" s="114">
        <f>IF(VHP!F9&gt;0,VHP!F9,VHP!F9*-1)</f>
        <v>0</v>
      </c>
      <c r="J40" s="115" t="s">
        <v>275</v>
      </c>
      <c r="K40" s="114">
        <f>IF(ESF!F35&gt;0,ESF!F35,ESF!F35*-1)</f>
        <v>0</v>
      </c>
      <c r="L40" s="116">
        <f t="shared" si="1"/>
        <v>0</v>
      </c>
      <c r="M40" s="197" t="s">
        <v>282</v>
      </c>
    </row>
    <row r="41" spans="1:15" ht="22.5" x14ac:dyDescent="0.2">
      <c r="A41" s="90" t="s">
        <v>50</v>
      </c>
      <c r="B41" s="233" t="s">
        <v>283</v>
      </c>
      <c r="C41" s="272"/>
      <c r="D41" s="273"/>
      <c r="E41" s="273"/>
      <c r="F41" s="273"/>
      <c r="G41" s="274"/>
      <c r="H41" s="134" t="s">
        <v>289</v>
      </c>
      <c r="I41" s="136">
        <f>IF(VHP!E16&gt;0,VHP!E16,VHP!E16*-1)</f>
        <v>0</v>
      </c>
      <c r="J41" s="135" t="s">
        <v>275</v>
      </c>
      <c r="K41" s="136">
        <f>IF(ESF!F42&gt;0,ESF!F42,ESF!F42*-1)</f>
        <v>0</v>
      </c>
      <c r="L41" s="137">
        <f t="shared" si="1"/>
        <v>0</v>
      </c>
      <c r="M41" s="198" t="s">
        <v>283</v>
      </c>
    </row>
    <row r="42" spans="1:15" ht="23.25" thickBot="1" x14ac:dyDescent="0.25">
      <c r="A42" s="92"/>
      <c r="B42" s="234" t="s">
        <v>283</v>
      </c>
      <c r="C42" s="275"/>
      <c r="D42" s="276"/>
      <c r="E42" s="276"/>
      <c r="F42" s="276"/>
      <c r="G42" s="277"/>
      <c r="H42" s="162" t="s">
        <v>289</v>
      </c>
      <c r="I42" s="152">
        <f>IF(VHP!F16&gt;0,VHP!F16,VHP!F16*-1)</f>
        <v>0</v>
      </c>
      <c r="J42" s="151" t="s">
        <v>275</v>
      </c>
      <c r="K42" s="152">
        <f>IF(ESF!F42&gt;0,ESF!F42,ESF!F42*-1)</f>
        <v>0</v>
      </c>
      <c r="L42" s="153">
        <f t="shared" si="1"/>
        <v>0</v>
      </c>
      <c r="M42" s="199" t="s">
        <v>283</v>
      </c>
      <c r="O42" s="3" t="s">
        <v>292</v>
      </c>
    </row>
    <row r="43" spans="1:15" ht="12" thickBot="1" x14ac:dyDescent="0.25">
      <c r="A43" s="89" t="s">
        <v>52</v>
      </c>
      <c r="B43" s="236" t="s">
        <v>284</v>
      </c>
      <c r="C43" s="113" t="s">
        <v>289</v>
      </c>
      <c r="D43" s="124">
        <f>IF(VHP!F38&gt;0,VHP!F38,VHP!F38*-1)</f>
        <v>0</v>
      </c>
      <c r="E43" s="115" t="s">
        <v>275</v>
      </c>
      <c r="F43" s="163">
        <f>IF(ESF!E46&gt;0,ESF!E46,ESF!E46*-1)</f>
        <v>0</v>
      </c>
      <c r="G43" s="127">
        <f t="shared" ref="G43:G49" si="2">ROUND(D43-F43,2)</f>
        <v>0</v>
      </c>
      <c r="H43" s="113" t="s">
        <v>289</v>
      </c>
      <c r="I43" s="114">
        <f>IF(VHP!F20&gt;0,VHP!F20,VHP!F20*-1)</f>
        <v>0</v>
      </c>
      <c r="J43" s="115" t="s">
        <v>275</v>
      </c>
      <c r="K43" s="114">
        <f>IF(ESF!F46&gt;0,ESF!F46,ESF!F46*-1)</f>
        <v>0</v>
      </c>
      <c r="L43" s="116">
        <f t="shared" si="1"/>
        <v>0</v>
      </c>
      <c r="M43" s="201" t="s">
        <v>284</v>
      </c>
    </row>
    <row r="44" spans="1:15" ht="12" thickBot="1" x14ac:dyDescent="0.25">
      <c r="A44" s="90" t="s">
        <v>54</v>
      </c>
      <c r="B44" s="227" t="s">
        <v>138</v>
      </c>
      <c r="C44" s="134" t="s">
        <v>289</v>
      </c>
      <c r="D44" s="253">
        <f>IF(VHP!B23&gt;0,VHP!B23,VHP!B23*-1)</f>
        <v>0</v>
      </c>
      <c r="E44" s="135" t="s">
        <v>291</v>
      </c>
      <c r="F44" s="164">
        <f>IF(CSF!$B46&gt;0,CSF!$B46,CSF!$C46)</f>
        <v>0</v>
      </c>
      <c r="G44" s="133">
        <f t="shared" si="2"/>
        <v>0</v>
      </c>
      <c r="H44" s="269"/>
      <c r="I44" s="270"/>
      <c r="J44" s="270"/>
      <c r="K44" s="165"/>
      <c r="L44" s="166"/>
      <c r="M44" s="202" t="s">
        <v>138</v>
      </c>
    </row>
    <row r="45" spans="1:15" x14ac:dyDescent="0.2">
      <c r="A45" s="91"/>
      <c r="B45" s="220" t="s">
        <v>202</v>
      </c>
      <c r="C45" s="167" t="s">
        <v>289</v>
      </c>
      <c r="D45" s="120">
        <f>IF(VHP!B24&gt;0,VHP!B24,VHP!B24*-1)</f>
        <v>0</v>
      </c>
      <c r="E45" s="119" t="s">
        <v>291</v>
      </c>
      <c r="F45" s="168">
        <f>IF(CSF!$B47&gt;0,CSF!$B47,CSF!$C47)</f>
        <v>0</v>
      </c>
      <c r="G45" s="141">
        <f t="shared" si="2"/>
        <v>0</v>
      </c>
      <c r="H45" s="269"/>
      <c r="I45" s="270"/>
      <c r="J45" s="270"/>
      <c r="K45" s="270"/>
      <c r="L45" s="271"/>
      <c r="M45" s="190" t="s">
        <v>202</v>
      </c>
    </row>
    <row r="46" spans="1:15" ht="12" thickBot="1" x14ac:dyDescent="0.25">
      <c r="A46" s="92"/>
      <c r="B46" s="237" t="s">
        <v>203</v>
      </c>
      <c r="C46" s="162" t="s">
        <v>289</v>
      </c>
      <c r="D46" s="185">
        <f>IF(VHP!B25&gt;0,VHP!B25,VHP!B25*-1)</f>
        <v>0</v>
      </c>
      <c r="E46" s="151" t="s">
        <v>291</v>
      </c>
      <c r="F46" s="169">
        <f>IF(CSF!$B48&gt;0,CSF!$B48,CSF!$C48)</f>
        <v>0</v>
      </c>
      <c r="G46" s="149">
        <f t="shared" si="2"/>
        <v>0</v>
      </c>
      <c r="H46" s="272"/>
      <c r="I46" s="273"/>
      <c r="J46" s="273"/>
      <c r="K46" s="273"/>
      <c r="L46" s="274"/>
      <c r="M46" s="203" t="s">
        <v>203</v>
      </c>
    </row>
    <row r="47" spans="1:15" x14ac:dyDescent="0.2">
      <c r="A47" s="90" t="s">
        <v>57</v>
      </c>
      <c r="B47" s="227" t="s">
        <v>207</v>
      </c>
      <c r="C47" s="134" t="s">
        <v>289</v>
      </c>
      <c r="D47" s="253">
        <f>IF(VHP!D30&gt;0,VHP!D30,VHP!D30*-1)</f>
        <v>0</v>
      </c>
      <c r="E47" s="135" t="s">
        <v>291</v>
      </c>
      <c r="F47" s="164">
        <f>IF(CSF!$B53&gt;0,CSF!$B53,CSF!$C53)</f>
        <v>0</v>
      </c>
      <c r="G47" s="133">
        <f t="shared" si="2"/>
        <v>0</v>
      </c>
      <c r="H47" s="272"/>
      <c r="I47" s="273"/>
      <c r="J47" s="273"/>
      <c r="K47" s="273"/>
      <c r="L47" s="274"/>
      <c r="M47" s="202" t="s">
        <v>207</v>
      </c>
    </row>
    <row r="48" spans="1:15" x14ac:dyDescent="0.2">
      <c r="A48" s="91"/>
      <c r="B48" s="220" t="s">
        <v>208</v>
      </c>
      <c r="C48" s="167" t="s">
        <v>289</v>
      </c>
      <c r="D48" s="120">
        <f>IF(VHP!D31&gt;0,VHP!D31,VHP!D31*-1)</f>
        <v>0</v>
      </c>
      <c r="E48" s="119" t="s">
        <v>291</v>
      </c>
      <c r="F48" s="168">
        <f>IF(CSF!$B54&gt;0,CSF!$B54,CSF!$C54)</f>
        <v>0</v>
      </c>
      <c r="G48" s="141">
        <f t="shared" si="2"/>
        <v>0</v>
      </c>
      <c r="H48" s="272"/>
      <c r="I48" s="273"/>
      <c r="J48" s="273"/>
      <c r="K48" s="273"/>
      <c r="L48" s="274"/>
      <c r="M48" s="190" t="s">
        <v>208</v>
      </c>
    </row>
    <row r="49" spans="1:13" ht="23.25" thickBot="1" x14ac:dyDescent="0.25">
      <c r="A49" s="92"/>
      <c r="B49" s="238" t="s">
        <v>209</v>
      </c>
      <c r="C49" s="162" t="s">
        <v>289</v>
      </c>
      <c r="D49" s="185">
        <f>IF(VHP!D32&gt;0,VHP!D32,VHP!D32*-1)</f>
        <v>0</v>
      </c>
      <c r="E49" s="151" t="s">
        <v>291</v>
      </c>
      <c r="F49" s="169">
        <f>IF(CSF!$B55&gt;0,CSF!$B55,CSF!$C55)</f>
        <v>0</v>
      </c>
      <c r="G49" s="149">
        <f t="shared" si="2"/>
        <v>0</v>
      </c>
      <c r="H49" s="272"/>
      <c r="I49" s="273"/>
      <c r="J49" s="273"/>
      <c r="K49" s="273"/>
      <c r="L49" s="274"/>
      <c r="M49" s="204" t="s">
        <v>209</v>
      </c>
    </row>
    <row r="50" spans="1:13" ht="12" thickBot="1" x14ac:dyDescent="0.25">
      <c r="A50" s="89" t="s">
        <v>59</v>
      </c>
      <c r="B50" s="239" t="s">
        <v>206</v>
      </c>
      <c r="C50" s="113" t="s">
        <v>289</v>
      </c>
      <c r="D50" s="124">
        <f>IF(VHP!C29&gt;0,VHP!C29,VHP!C29*-1)</f>
        <v>0</v>
      </c>
      <c r="E50" s="115" t="s">
        <v>291</v>
      </c>
      <c r="F50" s="163">
        <f>IF(CSF!$B52&gt;0,CSF!$B52,CSF!$C52)</f>
        <v>0</v>
      </c>
      <c r="G50" s="127">
        <f t="shared" ref="G50:G55" si="3">ROUND(D50-F50,2)</f>
        <v>0</v>
      </c>
      <c r="H50" s="272"/>
      <c r="I50" s="273"/>
      <c r="J50" s="273"/>
      <c r="K50" s="273"/>
      <c r="L50" s="274"/>
      <c r="M50" s="205" t="s">
        <v>206</v>
      </c>
    </row>
    <row r="51" spans="1:13" x14ac:dyDescent="0.2">
      <c r="A51" s="93" t="s">
        <v>61</v>
      </c>
      <c r="B51" s="240" t="s">
        <v>211</v>
      </c>
      <c r="C51" s="134" t="s">
        <v>289</v>
      </c>
      <c r="D51" s="132">
        <f>IF(VHP!E35&gt;0,VHP!E35,VHP!E35*-1)</f>
        <v>0</v>
      </c>
      <c r="E51" s="135" t="s">
        <v>291</v>
      </c>
      <c r="F51" s="164">
        <f>IF(CSF!$B58&gt;0,CSF!$B58,CSF!$C58)</f>
        <v>0</v>
      </c>
      <c r="G51" s="133">
        <f t="shared" si="3"/>
        <v>0</v>
      </c>
      <c r="H51" s="272"/>
      <c r="I51" s="273"/>
      <c r="J51" s="273"/>
      <c r="K51" s="273"/>
      <c r="L51" s="274"/>
      <c r="M51" s="206" t="s">
        <v>211</v>
      </c>
    </row>
    <row r="52" spans="1:13" ht="12" thickBot="1" x14ac:dyDescent="0.25">
      <c r="A52" s="96"/>
      <c r="B52" s="221" t="s">
        <v>212</v>
      </c>
      <c r="C52" s="170" t="s">
        <v>289</v>
      </c>
      <c r="D52" s="185">
        <f>IF(VHP!E36&gt;0,VHP!E36,VHP!E36*-1)</f>
        <v>0</v>
      </c>
      <c r="E52" s="172" t="s">
        <v>291</v>
      </c>
      <c r="F52" s="173">
        <f>IF(CSF!$B59&gt;0,CSF!$B59,CSF!$C59)</f>
        <v>0</v>
      </c>
      <c r="G52" s="174">
        <f t="shared" si="3"/>
        <v>0</v>
      </c>
      <c r="H52" s="272"/>
      <c r="I52" s="273"/>
      <c r="J52" s="273"/>
      <c r="K52" s="273"/>
      <c r="L52" s="274"/>
      <c r="M52" s="207" t="s">
        <v>212</v>
      </c>
    </row>
    <row r="53" spans="1:13" ht="12" thickBot="1" x14ac:dyDescent="0.25">
      <c r="A53" s="89" t="s">
        <v>70</v>
      </c>
      <c r="B53" s="239" t="s">
        <v>156</v>
      </c>
      <c r="C53" s="113" t="s">
        <v>289</v>
      </c>
      <c r="D53" s="124">
        <f>IF((VHP!D28+VHP!D29)&gt;0,VHP!D28+VHP!D29,(VHP!D28+VHP!D29)*-1)</f>
        <v>0</v>
      </c>
      <c r="E53" s="115" t="s">
        <v>291</v>
      </c>
      <c r="F53" s="163">
        <f>IF(CSF!$B51&gt;0,CSF!$B51,CSF!$C51)</f>
        <v>0</v>
      </c>
      <c r="G53" s="127">
        <f t="shared" si="3"/>
        <v>0</v>
      </c>
      <c r="H53" s="273"/>
      <c r="I53" s="273"/>
      <c r="J53" s="273"/>
      <c r="K53" s="273"/>
      <c r="L53" s="274"/>
      <c r="M53" s="205" t="s">
        <v>156</v>
      </c>
    </row>
    <row r="54" spans="1:13" ht="12" thickBot="1" x14ac:dyDescent="0.25">
      <c r="A54" s="93" t="s">
        <v>63</v>
      </c>
      <c r="B54" s="240" t="s">
        <v>156</v>
      </c>
      <c r="C54" s="134" t="s">
        <v>289</v>
      </c>
      <c r="D54" s="124">
        <f>IF(VHP!D28&gt;0,VHP!D28,VHP!D28*-1)</f>
        <v>0</v>
      </c>
      <c r="E54" s="135" t="s">
        <v>275</v>
      </c>
      <c r="F54" s="164">
        <f>IF(ESF!E36&gt;0,ESF!E36,ESF!E36*-1)</f>
        <v>0</v>
      </c>
      <c r="G54" s="133">
        <f t="shared" si="3"/>
        <v>0</v>
      </c>
      <c r="H54" s="272"/>
      <c r="I54" s="273"/>
      <c r="J54" s="273"/>
      <c r="K54" s="273"/>
      <c r="L54" s="274"/>
      <c r="M54" s="206" t="s">
        <v>156</v>
      </c>
    </row>
    <row r="55" spans="1:13" ht="12" thickBot="1" x14ac:dyDescent="0.25">
      <c r="A55" s="92"/>
      <c r="B55" s="238" t="s">
        <v>156</v>
      </c>
      <c r="C55" s="162" t="s">
        <v>289</v>
      </c>
      <c r="D55" s="148">
        <f>IF(VHP!D28&gt;0,VHP!D28,VHP!D28*-1)</f>
        <v>0</v>
      </c>
      <c r="E55" s="151" t="s">
        <v>285</v>
      </c>
      <c r="F55" s="169">
        <f>IF(ACT!B68&gt;0,ACT!B68,ACT!B68*-1)</f>
        <v>988132.03000000026</v>
      </c>
      <c r="G55" s="149">
        <f t="shared" si="3"/>
        <v>-988132.03</v>
      </c>
      <c r="H55" s="275"/>
      <c r="I55" s="276"/>
      <c r="J55" s="276"/>
      <c r="K55" s="276"/>
      <c r="L55" s="277"/>
      <c r="M55" s="204" t="s">
        <v>156</v>
      </c>
    </row>
    <row r="56" spans="1:13" x14ac:dyDescent="0.2">
      <c r="A56" s="93" t="s">
        <v>66</v>
      </c>
      <c r="B56" s="246" t="s">
        <v>156</v>
      </c>
      <c r="C56" s="272"/>
      <c r="D56" s="273"/>
      <c r="E56" s="273"/>
      <c r="F56" s="175"/>
      <c r="G56" s="176"/>
      <c r="H56" s="177" t="s">
        <v>289</v>
      </c>
      <c r="I56" s="178">
        <f>IF(VHP!D10&gt;0,VHP!D10,VHP!D10*-1)</f>
        <v>0</v>
      </c>
      <c r="J56" s="179" t="s">
        <v>275</v>
      </c>
      <c r="K56" s="178">
        <f>IF(ESF!F36&gt;0,ESF!F36,ESF!F36*-1)</f>
        <v>0</v>
      </c>
      <c r="L56" s="180">
        <f t="shared" ref="L56:L57" si="4">ROUND(I56-K56,2)</f>
        <v>0</v>
      </c>
      <c r="M56" s="206" t="s">
        <v>156</v>
      </c>
    </row>
    <row r="57" spans="1:13" ht="12" thickBot="1" x14ac:dyDescent="0.25">
      <c r="A57" s="92"/>
      <c r="B57" s="247" t="s">
        <v>156</v>
      </c>
      <c r="C57" s="272"/>
      <c r="D57" s="273"/>
      <c r="E57" s="273"/>
      <c r="F57" s="175"/>
      <c r="G57" s="176"/>
      <c r="H57" s="167" t="s">
        <v>289</v>
      </c>
      <c r="I57" s="143">
        <f>IF(VHP!D10&gt;0,VHP!D10,VHP!D10*-1)</f>
        <v>0</v>
      </c>
      <c r="J57" s="119" t="s">
        <v>285</v>
      </c>
      <c r="K57" s="181">
        <f>IF(ACT!C68&gt;0,ACT!C68,ACT!C68*-1)</f>
        <v>347723.41000000015</v>
      </c>
      <c r="L57" s="144">
        <f t="shared" si="4"/>
        <v>-347723.41</v>
      </c>
      <c r="M57" s="204" t="s">
        <v>156</v>
      </c>
    </row>
    <row r="58" spans="1:13" x14ac:dyDescent="0.2">
      <c r="A58" s="100" t="s">
        <v>68</v>
      </c>
      <c r="B58" s="248" t="s">
        <v>206</v>
      </c>
      <c r="C58" s="167" t="s">
        <v>289</v>
      </c>
      <c r="D58" s="120">
        <f>IF(VHP!D29&gt;0,VHP!D29,VHP!D29*-1)</f>
        <v>0</v>
      </c>
      <c r="E58" s="175"/>
      <c r="F58" s="175"/>
      <c r="G58" s="175"/>
      <c r="H58" s="281"/>
      <c r="I58" s="282"/>
      <c r="J58" s="119" t="s">
        <v>275</v>
      </c>
      <c r="K58" s="143">
        <f>IF(ESF!F36&gt;0,ESF!F36,ESF!F36*-1)</f>
        <v>0</v>
      </c>
      <c r="L58" s="144">
        <f>ROUND((D58-K58),2)</f>
        <v>0</v>
      </c>
      <c r="M58" s="208" t="s">
        <v>206</v>
      </c>
    </row>
    <row r="59" spans="1:13" ht="12" thickBot="1" x14ac:dyDescent="0.25">
      <c r="A59" s="92"/>
      <c r="B59" s="249" t="s">
        <v>206</v>
      </c>
      <c r="C59" s="170" t="s">
        <v>289</v>
      </c>
      <c r="D59" s="171">
        <f>IF(VHP!D29&gt;0,VHP!D29,VHP!D29*-1)</f>
        <v>0</v>
      </c>
      <c r="E59" s="175"/>
      <c r="F59" s="175"/>
      <c r="G59" s="175"/>
      <c r="H59" s="275"/>
      <c r="I59" s="283"/>
      <c r="J59" s="172" t="s">
        <v>286</v>
      </c>
      <c r="K59" s="181">
        <f>IF(ACT!C68&gt;0,ACT!C68,ACT!C68*-1)</f>
        <v>347723.41000000015</v>
      </c>
      <c r="L59" s="182">
        <f>ROUND((D59-K59),2)</f>
        <v>-347723.41</v>
      </c>
      <c r="M59" s="203" t="s">
        <v>206</v>
      </c>
    </row>
    <row r="60" spans="1:13" ht="12" thickBot="1" x14ac:dyDescent="0.25">
      <c r="A60" s="95" t="s">
        <v>72</v>
      </c>
      <c r="B60" s="241" t="s">
        <v>162</v>
      </c>
      <c r="C60" s="113" t="s">
        <v>291</v>
      </c>
      <c r="D60" s="163">
        <f>IF(CSF!$B5&gt;0,CSF!$B5,CSF!$C5)</f>
        <v>0</v>
      </c>
      <c r="E60" s="115" t="s">
        <v>277</v>
      </c>
      <c r="F60" s="163">
        <f>IF(EFE!B61&gt;0,EFE!B61,EFE!B61*-1)</f>
        <v>0</v>
      </c>
      <c r="G60" s="127">
        <f>ROUND(D60-F60,2)</f>
        <v>0</v>
      </c>
      <c r="H60" s="269"/>
      <c r="I60" s="270"/>
      <c r="J60" s="270"/>
      <c r="K60" s="270"/>
      <c r="L60" s="271"/>
      <c r="M60" s="209" t="s">
        <v>162</v>
      </c>
    </row>
    <row r="61" spans="1:13" x14ac:dyDescent="0.2">
      <c r="A61" s="93" t="s">
        <v>75</v>
      </c>
      <c r="B61" s="242" t="s">
        <v>162</v>
      </c>
      <c r="C61" s="134" t="s">
        <v>291</v>
      </c>
      <c r="D61" s="164">
        <f>IF(CSF!$B5&gt;0,CSF!$B5,CSF!$C5)</f>
        <v>0</v>
      </c>
      <c r="E61" s="135" t="s">
        <v>276</v>
      </c>
      <c r="F61" s="164">
        <f>IF(EAA!F5&gt;0,EAA!F5,EAA!F5*-1)</f>
        <v>0</v>
      </c>
      <c r="G61" s="133">
        <f>ROUND(D61-F61,2)</f>
        <v>0</v>
      </c>
      <c r="H61" s="272"/>
      <c r="I61" s="273"/>
      <c r="J61" s="273"/>
      <c r="K61" s="273"/>
      <c r="L61" s="274"/>
      <c r="M61" s="210" t="s">
        <v>162</v>
      </c>
    </row>
    <row r="62" spans="1:13" x14ac:dyDescent="0.2">
      <c r="A62" s="96"/>
      <c r="B62" s="222" t="s">
        <v>164</v>
      </c>
      <c r="C62" s="167" t="s">
        <v>291</v>
      </c>
      <c r="D62" s="168">
        <f>IF(CSF!$B6&gt;0,CSF!$B6,CSF!$C6)</f>
        <v>0</v>
      </c>
      <c r="E62" s="119" t="s">
        <v>276</v>
      </c>
      <c r="F62" s="168">
        <f>IF(EAA!F6&gt;0,EAA!F6,EAA!F6*-1)</f>
        <v>0</v>
      </c>
      <c r="G62" s="141">
        <f>ROUND(D62-F62,2)</f>
        <v>0</v>
      </c>
      <c r="H62" s="272"/>
      <c r="I62" s="273"/>
      <c r="J62" s="273"/>
      <c r="K62" s="273"/>
      <c r="L62" s="274"/>
      <c r="M62" s="211" t="s">
        <v>164</v>
      </c>
    </row>
    <row r="63" spans="1:13" x14ac:dyDescent="0.2">
      <c r="A63" s="96"/>
      <c r="B63" s="222" t="s">
        <v>166</v>
      </c>
      <c r="C63" s="167" t="s">
        <v>291</v>
      </c>
      <c r="D63" s="168">
        <f>IF(CSF!$B7&gt;0,CSF!$B7,CSF!$C7)</f>
        <v>0</v>
      </c>
      <c r="E63" s="119" t="s">
        <v>276</v>
      </c>
      <c r="F63" s="168">
        <f>IF(EAA!F7&gt;0,EAA!F7,EAA!F7*-1)</f>
        <v>0</v>
      </c>
      <c r="G63" s="141">
        <f>ROUND(D63-F63,2)</f>
        <v>0</v>
      </c>
      <c r="H63" s="272"/>
      <c r="I63" s="273"/>
      <c r="J63" s="273"/>
      <c r="K63" s="273"/>
      <c r="L63" s="274"/>
      <c r="M63" s="211" t="s">
        <v>166</v>
      </c>
    </row>
    <row r="64" spans="1:13" x14ac:dyDescent="0.2">
      <c r="A64" s="96"/>
      <c r="B64" s="222" t="s">
        <v>168</v>
      </c>
      <c r="C64" s="167" t="s">
        <v>291</v>
      </c>
      <c r="D64" s="168">
        <f>IF(CSF!$B8&gt;0,CSF!$B8,CSF!$C8)</f>
        <v>0</v>
      </c>
      <c r="E64" s="119" t="s">
        <v>276</v>
      </c>
      <c r="F64" s="168">
        <f>IF(EAA!F8&gt;0,EAA!F8,EAA!F8*-1)</f>
        <v>0</v>
      </c>
      <c r="G64" s="141">
        <f t="shared" ref="G64:G76" si="5">ROUND(D64-F64,2)</f>
        <v>0</v>
      </c>
      <c r="H64" s="272"/>
      <c r="I64" s="273"/>
      <c r="J64" s="273"/>
      <c r="K64" s="273"/>
      <c r="L64" s="274"/>
      <c r="M64" s="211" t="s">
        <v>168</v>
      </c>
    </row>
    <row r="65" spans="1:13" x14ac:dyDescent="0.2">
      <c r="A65" s="96"/>
      <c r="B65" s="222" t="s">
        <v>170</v>
      </c>
      <c r="C65" s="167" t="s">
        <v>291</v>
      </c>
      <c r="D65" s="168">
        <f>IF(CSF!$B9&gt;0,CSF!$B9,CSF!$C9)</f>
        <v>0</v>
      </c>
      <c r="E65" s="119" t="s">
        <v>276</v>
      </c>
      <c r="F65" s="168">
        <f>IF(EAA!F9&gt;0,EAA!F9,EAA!F9*-1)</f>
        <v>0</v>
      </c>
      <c r="G65" s="141">
        <f t="shared" si="5"/>
        <v>0</v>
      </c>
      <c r="H65" s="272"/>
      <c r="I65" s="273"/>
      <c r="J65" s="273"/>
      <c r="K65" s="273"/>
      <c r="L65" s="274"/>
      <c r="M65" s="211" t="s">
        <v>170</v>
      </c>
    </row>
    <row r="66" spans="1:13" ht="22.5" x14ac:dyDescent="0.2">
      <c r="A66" s="96"/>
      <c r="B66" s="222" t="s">
        <v>172</v>
      </c>
      <c r="C66" s="167" t="s">
        <v>291</v>
      </c>
      <c r="D66" s="168">
        <f>IF(CSF!$B10&gt;0,CSF!$B10,CSF!$C10)</f>
        <v>0</v>
      </c>
      <c r="E66" s="119" t="s">
        <v>276</v>
      </c>
      <c r="F66" s="168">
        <f>IF(EAA!F10&gt;0,EAA!F10,EAA!F10*-1)</f>
        <v>0</v>
      </c>
      <c r="G66" s="141">
        <f t="shared" si="5"/>
        <v>0</v>
      </c>
      <c r="H66" s="272"/>
      <c r="I66" s="273"/>
      <c r="J66" s="273"/>
      <c r="K66" s="273"/>
      <c r="L66" s="274"/>
      <c r="M66" s="211" t="s">
        <v>172</v>
      </c>
    </row>
    <row r="67" spans="1:13" x14ac:dyDescent="0.2">
      <c r="A67" s="96"/>
      <c r="B67" s="222" t="s">
        <v>174</v>
      </c>
      <c r="C67" s="167" t="s">
        <v>291</v>
      </c>
      <c r="D67" s="168">
        <f>IF(CSF!$B11&gt;0,CSF!$B11,CSF!$C11)</f>
        <v>0</v>
      </c>
      <c r="E67" s="119" t="s">
        <v>276</v>
      </c>
      <c r="F67" s="168">
        <f>IF(EAA!F11&gt;0,EAA!F11,EAA!F11*-1)</f>
        <v>0</v>
      </c>
      <c r="G67" s="141">
        <f t="shared" si="5"/>
        <v>0</v>
      </c>
      <c r="H67" s="272"/>
      <c r="I67" s="273"/>
      <c r="J67" s="273"/>
      <c r="K67" s="273"/>
      <c r="L67" s="274"/>
      <c r="M67" s="211" t="s">
        <v>174</v>
      </c>
    </row>
    <row r="68" spans="1:13" x14ac:dyDescent="0.2">
      <c r="A68" s="96"/>
      <c r="B68" s="222" t="s">
        <v>180</v>
      </c>
      <c r="C68" s="167" t="s">
        <v>291</v>
      </c>
      <c r="D68" s="168">
        <f>IF(CSF!$B14&gt;0,CSF!$B14,CSF!$C14)</f>
        <v>0</v>
      </c>
      <c r="E68" s="119" t="s">
        <v>276</v>
      </c>
      <c r="F68" s="168">
        <f>IF(EAA!F13&gt;0,EAA!F13,EAA!F13*-1)</f>
        <v>0</v>
      </c>
      <c r="G68" s="141">
        <f t="shared" si="5"/>
        <v>0</v>
      </c>
      <c r="H68" s="272"/>
      <c r="I68" s="273"/>
      <c r="J68" s="273"/>
      <c r="K68" s="273"/>
      <c r="L68" s="274"/>
      <c r="M68" s="211" t="s">
        <v>180</v>
      </c>
    </row>
    <row r="69" spans="1:13" ht="22.5" x14ac:dyDescent="0.2">
      <c r="A69" s="96"/>
      <c r="B69" s="222" t="s">
        <v>182</v>
      </c>
      <c r="C69" s="167" t="s">
        <v>291</v>
      </c>
      <c r="D69" s="168">
        <f>IF(CSF!$B15&gt;0,CSF!$B15,CSF!$C15)</f>
        <v>0</v>
      </c>
      <c r="E69" s="119" t="s">
        <v>276</v>
      </c>
      <c r="F69" s="168">
        <f>IF(EAA!F14&gt;0,EAA!F14,EAA!F14*-1)</f>
        <v>0</v>
      </c>
      <c r="G69" s="141">
        <f t="shared" si="5"/>
        <v>0</v>
      </c>
      <c r="H69" s="272"/>
      <c r="I69" s="273"/>
      <c r="J69" s="273"/>
      <c r="K69" s="273"/>
      <c r="L69" s="274"/>
      <c r="M69" s="211" t="s">
        <v>182</v>
      </c>
    </row>
    <row r="70" spans="1:13" ht="22.5" x14ac:dyDescent="0.2">
      <c r="A70" s="96"/>
      <c r="B70" s="222" t="s">
        <v>184</v>
      </c>
      <c r="C70" s="167" t="s">
        <v>291</v>
      </c>
      <c r="D70" s="168">
        <f>IF(CSF!$B16&gt;0,CSF!$B16,CSF!$C16)</f>
        <v>0</v>
      </c>
      <c r="E70" s="119" t="s">
        <v>276</v>
      </c>
      <c r="F70" s="168">
        <f>IF(EAA!F15&gt;0,EAA!F15,EAA!F15*-1)</f>
        <v>0</v>
      </c>
      <c r="G70" s="141">
        <f t="shared" si="5"/>
        <v>0</v>
      </c>
      <c r="H70" s="272"/>
      <c r="I70" s="273"/>
      <c r="J70" s="273"/>
      <c r="K70" s="273"/>
      <c r="L70" s="274"/>
      <c r="M70" s="211" t="s">
        <v>184</v>
      </c>
    </row>
    <row r="71" spans="1:13" x14ac:dyDescent="0.2">
      <c r="A71" s="96"/>
      <c r="B71" s="222" t="s">
        <v>186</v>
      </c>
      <c r="C71" s="167" t="s">
        <v>291</v>
      </c>
      <c r="D71" s="168">
        <f>IF(CSF!$B17&gt;0,CSF!$B17,CSF!$C17)</f>
        <v>0</v>
      </c>
      <c r="E71" s="119" t="s">
        <v>276</v>
      </c>
      <c r="F71" s="168">
        <f>IF(EAA!F16&gt;0,EAA!F16,EAA!F16*-1)</f>
        <v>0</v>
      </c>
      <c r="G71" s="141">
        <f t="shared" si="5"/>
        <v>0</v>
      </c>
      <c r="H71" s="272"/>
      <c r="I71" s="273"/>
      <c r="J71" s="273"/>
      <c r="K71" s="273"/>
      <c r="L71" s="274"/>
      <c r="M71" s="211" t="s">
        <v>186</v>
      </c>
    </row>
    <row r="72" spans="1:13" x14ac:dyDescent="0.2">
      <c r="A72" s="96"/>
      <c r="B72" s="222" t="s">
        <v>188</v>
      </c>
      <c r="C72" s="167" t="s">
        <v>291</v>
      </c>
      <c r="D72" s="168">
        <f>IF(CSF!$B18&gt;0,CSF!$B18,CSF!$C18)</f>
        <v>0</v>
      </c>
      <c r="E72" s="119" t="s">
        <v>276</v>
      </c>
      <c r="F72" s="168">
        <f>IF(EAA!F17&gt;0,EAA!F17,EAA!F17*-1)</f>
        <v>0</v>
      </c>
      <c r="G72" s="141">
        <f t="shared" si="5"/>
        <v>0</v>
      </c>
      <c r="H72" s="272"/>
      <c r="I72" s="273"/>
      <c r="J72" s="273"/>
      <c r="K72" s="273"/>
      <c r="L72" s="274"/>
      <c r="M72" s="211" t="s">
        <v>188</v>
      </c>
    </row>
    <row r="73" spans="1:13" ht="22.5" x14ac:dyDescent="0.2">
      <c r="A73" s="96"/>
      <c r="B73" s="222" t="s">
        <v>190</v>
      </c>
      <c r="C73" s="167" t="s">
        <v>291</v>
      </c>
      <c r="D73" s="168">
        <f>IF(CSF!$B19&gt;0,CSF!$B19,CSF!$C19)</f>
        <v>0</v>
      </c>
      <c r="E73" s="119" t="s">
        <v>276</v>
      </c>
      <c r="F73" s="168">
        <f>IF(EAA!F18&gt;0,EAA!F18,EAA!F18*-1)</f>
        <v>0</v>
      </c>
      <c r="G73" s="141">
        <f t="shared" si="5"/>
        <v>0</v>
      </c>
      <c r="H73" s="272"/>
      <c r="I73" s="273"/>
      <c r="J73" s="273"/>
      <c r="K73" s="273"/>
      <c r="L73" s="274"/>
      <c r="M73" s="211" t="s">
        <v>190</v>
      </c>
    </row>
    <row r="74" spans="1:13" x14ac:dyDescent="0.2">
      <c r="A74" s="96"/>
      <c r="B74" s="222" t="s">
        <v>192</v>
      </c>
      <c r="C74" s="167" t="s">
        <v>291</v>
      </c>
      <c r="D74" s="168">
        <f>IF(CSF!$B20&gt;0,CSF!$B20,CSF!$C20)</f>
        <v>0</v>
      </c>
      <c r="E74" s="119" t="s">
        <v>276</v>
      </c>
      <c r="F74" s="168">
        <f>IF(EAA!F19&gt;0,EAA!F19,EAA!F19*-1)</f>
        <v>0</v>
      </c>
      <c r="G74" s="141">
        <f t="shared" si="5"/>
        <v>0</v>
      </c>
      <c r="H74" s="272"/>
      <c r="I74" s="273"/>
      <c r="J74" s="273"/>
      <c r="K74" s="273"/>
      <c r="L74" s="274"/>
      <c r="M74" s="211" t="s">
        <v>192</v>
      </c>
    </row>
    <row r="75" spans="1:13" ht="22.5" x14ac:dyDescent="0.2">
      <c r="A75" s="96"/>
      <c r="B75" s="222" t="s">
        <v>194</v>
      </c>
      <c r="C75" s="167" t="s">
        <v>291</v>
      </c>
      <c r="D75" s="168">
        <f>IF(CSF!$B21&gt;0,CSF!$B21,CSF!$C21)</f>
        <v>0</v>
      </c>
      <c r="E75" s="119" t="s">
        <v>276</v>
      </c>
      <c r="F75" s="168">
        <f>IF(EAA!F20&gt;0,EAA!F20,EAA!F20*-1)</f>
        <v>0</v>
      </c>
      <c r="G75" s="141">
        <f t="shared" si="5"/>
        <v>0</v>
      </c>
      <c r="H75" s="272"/>
      <c r="I75" s="273"/>
      <c r="J75" s="273"/>
      <c r="K75" s="273"/>
      <c r="L75" s="274"/>
      <c r="M75" s="211" t="s">
        <v>194</v>
      </c>
    </row>
    <row r="76" spans="1:13" ht="12" thickBot="1" x14ac:dyDescent="0.25">
      <c r="A76" s="94"/>
      <c r="B76" s="243" t="s">
        <v>195</v>
      </c>
      <c r="C76" s="162" t="s">
        <v>291</v>
      </c>
      <c r="D76" s="169">
        <f>IF(CSF!$B22&gt;0,CSF!$B22,CSF!$C22)</f>
        <v>0</v>
      </c>
      <c r="E76" s="151" t="s">
        <v>276</v>
      </c>
      <c r="F76" s="169">
        <f>IF(EAA!F21&gt;0,EAA!F21,EAA!F21*-1)</f>
        <v>0</v>
      </c>
      <c r="G76" s="149">
        <f t="shared" si="5"/>
        <v>0</v>
      </c>
      <c r="H76" s="272"/>
      <c r="I76" s="273"/>
      <c r="J76" s="273"/>
      <c r="K76" s="273"/>
      <c r="L76" s="274"/>
      <c r="M76" s="212" t="s">
        <v>195</v>
      </c>
    </row>
    <row r="77" spans="1:13" x14ac:dyDescent="0.2">
      <c r="A77" s="93" t="s">
        <v>78</v>
      </c>
      <c r="B77" s="227" t="s">
        <v>207</v>
      </c>
      <c r="C77" s="134" t="s">
        <v>291</v>
      </c>
      <c r="D77" s="164">
        <f>IF(CSF!$B53&gt;0,CSF!$B53,CSF!$C53)</f>
        <v>0</v>
      </c>
      <c r="E77" s="135" t="s">
        <v>289</v>
      </c>
      <c r="F77" s="186">
        <f>IF(VHP!D30&gt;0,VHP!D30,VHP!D30*-1)</f>
        <v>0</v>
      </c>
      <c r="G77" s="133">
        <f t="shared" ref="G77:G82" si="6">ROUND(D77-F77,2)</f>
        <v>0</v>
      </c>
      <c r="H77" s="272"/>
      <c r="I77" s="273"/>
      <c r="J77" s="273"/>
      <c r="K77" s="273"/>
      <c r="L77" s="274"/>
      <c r="M77" s="202" t="s">
        <v>207</v>
      </c>
    </row>
    <row r="78" spans="1:13" x14ac:dyDescent="0.2">
      <c r="A78" s="96"/>
      <c r="B78" s="220" t="s">
        <v>208</v>
      </c>
      <c r="C78" s="167" t="s">
        <v>291</v>
      </c>
      <c r="D78" s="168">
        <f>IF(CSF!$B54&gt;0,CSF!$B54,CSF!$C54)</f>
        <v>0</v>
      </c>
      <c r="E78" s="119" t="s">
        <v>289</v>
      </c>
      <c r="F78" s="186">
        <f>IF(VHP!D31&gt;0,VHP!D31,VHP!D31*-1)</f>
        <v>0</v>
      </c>
      <c r="G78" s="141">
        <f t="shared" si="6"/>
        <v>0</v>
      </c>
      <c r="H78" s="272"/>
      <c r="I78" s="273"/>
      <c r="J78" s="273"/>
      <c r="K78" s="273"/>
      <c r="L78" s="274"/>
      <c r="M78" s="190" t="s">
        <v>208</v>
      </c>
    </row>
    <row r="79" spans="1:13" ht="23.25" thickBot="1" x14ac:dyDescent="0.25">
      <c r="A79" s="94"/>
      <c r="B79" s="237" t="s">
        <v>209</v>
      </c>
      <c r="C79" s="162" t="s">
        <v>291</v>
      </c>
      <c r="D79" s="169">
        <f>IF(CSF!$B55&gt;0,CSF!$B55,CSF!$C55)</f>
        <v>0</v>
      </c>
      <c r="E79" s="151" t="s">
        <v>289</v>
      </c>
      <c r="F79" s="186">
        <f>IF(VHP!D32&gt;0,VHP!D32,VHP!D32*-1)</f>
        <v>0</v>
      </c>
      <c r="G79" s="149">
        <f t="shared" si="6"/>
        <v>0</v>
      </c>
      <c r="H79" s="272"/>
      <c r="I79" s="273"/>
      <c r="J79" s="273"/>
      <c r="K79" s="273"/>
      <c r="L79" s="274"/>
      <c r="M79" s="203" t="s">
        <v>209</v>
      </c>
    </row>
    <row r="80" spans="1:13" ht="12" thickBot="1" x14ac:dyDescent="0.25">
      <c r="A80" s="95" t="s">
        <v>81</v>
      </c>
      <c r="B80" s="226" t="s">
        <v>156</v>
      </c>
      <c r="C80" s="113" t="s">
        <v>291</v>
      </c>
      <c r="D80" s="163">
        <f>IF(CSF!$B51&gt;0,CSF!$B51,CSF!$C51)</f>
        <v>0</v>
      </c>
      <c r="E80" s="115" t="s">
        <v>289</v>
      </c>
      <c r="F80" s="163">
        <f>IF((VHP!D28+VHP!D29)&gt;0,VHP!D28+VHP!D29,(VHP!D28+VHP!D29)*-1)</f>
        <v>0</v>
      </c>
      <c r="G80" s="127">
        <f t="shared" si="6"/>
        <v>0</v>
      </c>
      <c r="H80" s="272"/>
      <c r="I80" s="273"/>
      <c r="J80" s="273"/>
      <c r="K80" s="273"/>
      <c r="L80" s="274"/>
      <c r="M80" s="191" t="s">
        <v>156</v>
      </c>
    </row>
    <row r="81" spans="1:13" ht="23.25" thickBot="1" x14ac:dyDescent="0.25">
      <c r="A81" s="95" t="s">
        <v>83</v>
      </c>
      <c r="B81" s="226" t="s">
        <v>246</v>
      </c>
      <c r="C81" s="113" t="s">
        <v>277</v>
      </c>
      <c r="D81" s="124">
        <f>IF(EFE!B61&gt;0,EFE!B61,EFE!B61*-1)</f>
        <v>0</v>
      </c>
      <c r="E81" s="115" t="s">
        <v>291</v>
      </c>
      <c r="F81" s="163">
        <f>IF(CSF!$B5&gt;0,CSF!$B5,CSF!$C5)</f>
        <v>0</v>
      </c>
      <c r="G81" s="127">
        <f t="shared" si="6"/>
        <v>0</v>
      </c>
      <c r="H81" s="275"/>
      <c r="I81" s="276"/>
      <c r="J81" s="276"/>
      <c r="K81" s="276"/>
      <c r="L81" s="277"/>
      <c r="M81" s="191" t="s">
        <v>246</v>
      </c>
    </row>
    <row r="82" spans="1:13" ht="23.25" thickBot="1" x14ac:dyDescent="0.25">
      <c r="A82" s="95" t="s">
        <v>86</v>
      </c>
      <c r="B82" s="226" t="s">
        <v>248</v>
      </c>
      <c r="C82" s="113" t="s">
        <v>277</v>
      </c>
      <c r="D82" s="124">
        <f>IF(EFE!B65&gt;0,EFE!B65,EFE!B65*-1)</f>
        <v>0</v>
      </c>
      <c r="E82" s="115" t="s">
        <v>275</v>
      </c>
      <c r="F82" s="163">
        <f>IF(ESF!B5&gt;0,ESF!B5,ESF!B5*-1)</f>
        <v>3239697.54</v>
      </c>
      <c r="G82" s="127">
        <f t="shared" si="6"/>
        <v>-3239697.54</v>
      </c>
      <c r="H82" s="113" t="s">
        <v>277</v>
      </c>
      <c r="I82" s="114">
        <f>IF(EFE!C65&gt;0,EFE!C65,EFE!C65*-1)</f>
        <v>0</v>
      </c>
      <c r="J82" s="115" t="s">
        <v>275</v>
      </c>
      <c r="K82" s="114">
        <f>IF(ESF!C5&gt;0,ESF!C5,ESF!C5*-1)</f>
        <v>2144213.02</v>
      </c>
      <c r="L82" s="116">
        <f t="shared" ref="L82:L99" si="7">ROUND(I82-K82,2)</f>
        <v>-2144213.02</v>
      </c>
      <c r="M82" s="191" t="s">
        <v>248</v>
      </c>
    </row>
    <row r="83" spans="1:13" ht="23.25" thickBot="1" x14ac:dyDescent="0.25">
      <c r="A83" s="95" t="s">
        <v>89</v>
      </c>
      <c r="B83" s="226" t="s">
        <v>247</v>
      </c>
      <c r="C83" s="183" t="s">
        <v>277</v>
      </c>
      <c r="D83" s="124">
        <f>IF(EFE!B63&gt;0,EFE!B63,EFE!B63*-1)</f>
        <v>0</v>
      </c>
      <c r="E83" s="284"/>
      <c r="F83" s="279"/>
      <c r="G83" s="279"/>
      <c r="H83" s="279"/>
      <c r="I83" s="285"/>
      <c r="J83" s="115" t="s">
        <v>275</v>
      </c>
      <c r="K83" s="184">
        <f>IF(ESF!C5&gt;0,ESF!C5,ESF!C5*-1)</f>
        <v>2144213.02</v>
      </c>
      <c r="L83" s="116">
        <f>ROUND(D83-K83,2)</f>
        <v>-2144213.02</v>
      </c>
      <c r="M83" s="191" t="s">
        <v>247</v>
      </c>
    </row>
    <row r="84" spans="1:13" x14ac:dyDescent="0.2">
      <c r="A84" s="93" t="s">
        <v>91</v>
      </c>
      <c r="B84" s="244" t="s">
        <v>162</v>
      </c>
      <c r="C84" s="134" t="s">
        <v>276</v>
      </c>
      <c r="D84" s="253">
        <f>IF(EAA!E5&gt;0,EAA!E5,EAA!E5*-1)</f>
        <v>0</v>
      </c>
      <c r="E84" s="135" t="s">
        <v>275</v>
      </c>
      <c r="F84" s="255">
        <f>IF(ESF!B5&gt;0,ESF!B5,ESF!B5*-1)</f>
        <v>3239697.54</v>
      </c>
      <c r="G84" s="133">
        <f t="shared" ref="G84:G99" si="8">ROUND(D84-F84,2)</f>
        <v>-3239697.54</v>
      </c>
      <c r="H84" s="134" t="s">
        <v>276</v>
      </c>
      <c r="I84" s="108">
        <f>IF(EAA!B5&gt;0,EAA!B5,EAA!B5*-1)</f>
        <v>0</v>
      </c>
      <c r="J84" s="135" t="s">
        <v>275</v>
      </c>
      <c r="K84" s="136">
        <f>IF(ESF!C5&gt;0,ESF!C5,ESF!C5*-1)</f>
        <v>2144213.02</v>
      </c>
      <c r="L84" s="137">
        <f t="shared" si="7"/>
        <v>-2144213.02</v>
      </c>
      <c r="M84" s="213" t="s">
        <v>162</v>
      </c>
    </row>
    <row r="85" spans="1:13" x14ac:dyDescent="0.2">
      <c r="A85" s="96"/>
      <c r="B85" s="223" t="s">
        <v>164</v>
      </c>
      <c r="C85" s="167" t="s">
        <v>276</v>
      </c>
      <c r="D85" s="120">
        <f>IF(EAA!E6&gt;0,EAA!E6,EAA!E6*-1)</f>
        <v>0</v>
      </c>
      <c r="E85" s="119" t="s">
        <v>275</v>
      </c>
      <c r="F85" s="168">
        <f>IF(ESF!B6&gt;0,ESF!B6,ESF!B6*-1)</f>
        <v>568134.25</v>
      </c>
      <c r="G85" s="141">
        <f t="shared" si="8"/>
        <v>-568134.25</v>
      </c>
      <c r="H85" s="167" t="s">
        <v>276</v>
      </c>
      <c r="I85" s="143">
        <f>IF(EAA!B6&gt;0,EAA!B6,EAA!B6*-1)</f>
        <v>0</v>
      </c>
      <c r="J85" s="119" t="s">
        <v>275</v>
      </c>
      <c r="K85" s="143">
        <f>IF(ESF!C6&gt;0,ESF!C6,ESF!C6*-1)</f>
        <v>562152.49</v>
      </c>
      <c r="L85" s="144">
        <f t="shared" si="7"/>
        <v>-562152.49</v>
      </c>
      <c r="M85" s="214" t="s">
        <v>164</v>
      </c>
    </row>
    <row r="86" spans="1:13" x14ac:dyDescent="0.2">
      <c r="A86" s="96"/>
      <c r="B86" s="223" t="s">
        <v>166</v>
      </c>
      <c r="C86" s="167" t="s">
        <v>276</v>
      </c>
      <c r="D86" s="120">
        <f>IF(EAA!E7&gt;0,EAA!E7,EAA!E7*-1)</f>
        <v>0</v>
      </c>
      <c r="E86" s="119" t="s">
        <v>275</v>
      </c>
      <c r="F86" s="168">
        <f>IF(ESF!B7&gt;0,ESF!B7,ESF!B7*-1)</f>
        <v>0</v>
      </c>
      <c r="G86" s="141">
        <f t="shared" si="8"/>
        <v>0</v>
      </c>
      <c r="H86" s="167" t="s">
        <v>276</v>
      </c>
      <c r="I86" s="143">
        <f>IF(EAA!B7&gt;0,EAA!B7,EAA!B7*-1)</f>
        <v>0</v>
      </c>
      <c r="J86" s="119" t="s">
        <v>275</v>
      </c>
      <c r="K86" s="143">
        <f>IF(ESF!C7&gt;0,ESF!C7,ESF!C7*-1)</f>
        <v>0</v>
      </c>
      <c r="L86" s="144">
        <f t="shared" si="7"/>
        <v>0</v>
      </c>
      <c r="M86" s="214" t="s">
        <v>166</v>
      </c>
    </row>
    <row r="87" spans="1:13" x14ac:dyDescent="0.2">
      <c r="A87" s="96"/>
      <c r="B87" s="223" t="s">
        <v>168</v>
      </c>
      <c r="C87" s="167" t="s">
        <v>276</v>
      </c>
      <c r="D87" s="120">
        <f>IF(EAA!E8&gt;0,EAA!E8,EAA!E8*-1)</f>
        <v>0</v>
      </c>
      <c r="E87" s="119" t="s">
        <v>275</v>
      </c>
      <c r="F87" s="168">
        <f>IF(ESF!B8&gt;0,ESF!B8,ESF!B8*-1)</f>
        <v>0</v>
      </c>
      <c r="G87" s="141">
        <f t="shared" si="8"/>
        <v>0</v>
      </c>
      <c r="H87" s="167" t="s">
        <v>276</v>
      </c>
      <c r="I87" s="143">
        <f>IF(EAA!B8&gt;0,EAA!B8,EAA!B8*-1)</f>
        <v>0</v>
      </c>
      <c r="J87" s="119" t="s">
        <v>275</v>
      </c>
      <c r="K87" s="143">
        <f>IF(ESF!C8&gt;0,ESF!C8,ESF!C8*-1)</f>
        <v>0</v>
      </c>
      <c r="L87" s="144">
        <f t="shared" si="7"/>
        <v>0</v>
      </c>
      <c r="M87" s="214" t="s">
        <v>168</v>
      </c>
    </row>
    <row r="88" spans="1:13" x14ac:dyDescent="0.2">
      <c r="A88" s="96"/>
      <c r="B88" s="223" t="s">
        <v>170</v>
      </c>
      <c r="C88" s="167" t="s">
        <v>276</v>
      </c>
      <c r="D88" s="120">
        <f>IF(EAA!E9&gt;0,EAA!E9,EAA!E9*-1)</f>
        <v>0</v>
      </c>
      <c r="E88" s="119" t="s">
        <v>275</v>
      </c>
      <c r="F88" s="168">
        <f>IF(ESF!B9&gt;0,ESF!B9,ESF!B9*-1)</f>
        <v>0</v>
      </c>
      <c r="G88" s="141">
        <f t="shared" si="8"/>
        <v>0</v>
      </c>
      <c r="H88" s="167" t="s">
        <v>276</v>
      </c>
      <c r="I88" s="143">
        <f>IF(EAA!B9&gt;0,EAA!B9,EAA!B9*-1)</f>
        <v>0</v>
      </c>
      <c r="J88" s="119" t="s">
        <v>275</v>
      </c>
      <c r="K88" s="143">
        <f>IF(ESF!C9&gt;0,ESF!C9,ESF!C9*-1)</f>
        <v>0</v>
      </c>
      <c r="L88" s="144">
        <f t="shared" si="7"/>
        <v>0</v>
      </c>
      <c r="M88" s="214" t="s">
        <v>170</v>
      </c>
    </row>
    <row r="89" spans="1:13" ht="22.5" x14ac:dyDescent="0.2">
      <c r="A89" s="96"/>
      <c r="B89" s="223" t="s">
        <v>172</v>
      </c>
      <c r="C89" s="167" t="s">
        <v>276</v>
      </c>
      <c r="D89" s="120">
        <f>IF(EAA!E10&gt;0,EAA!E10,EAA!E10*-1)</f>
        <v>0</v>
      </c>
      <c r="E89" s="119" t="s">
        <v>275</v>
      </c>
      <c r="F89" s="168">
        <f>IF(ESF!B10&gt;0,ESF!B10,ESF!B10*-1)</f>
        <v>0</v>
      </c>
      <c r="G89" s="141">
        <f t="shared" si="8"/>
        <v>0</v>
      </c>
      <c r="H89" s="167" t="s">
        <v>276</v>
      </c>
      <c r="I89" s="143">
        <f>IF(EAA!B10&gt;0,EAA!B10,EAA!B10*-1)</f>
        <v>0</v>
      </c>
      <c r="J89" s="119" t="s">
        <v>275</v>
      </c>
      <c r="K89" s="143">
        <f>IF(ESF!C10&gt;0,ESF!C10,ESF!C10*-1)</f>
        <v>0</v>
      </c>
      <c r="L89" s="144">
        <f t="shared" si="7"/>
        <v>0</v>
      </c>
      <c r="M89" s="214" t="s">
        <v>172</v>
      </c>
    </row>
    <row r="90" spans="1:13" x14ac:dyDescent="0.2">
      <c r="A90" s="96"/>
      <c r="B90" s="223" t="s">
        <v>174</v>
      </c>
      <c r="C90" s="167" t="s">
        <v>276</v>
      </c>
      <c r="D90" s="120">
        <f>IF(EAA!E11&gt;0,EAA!E11,EAA!E11*-1)</f>
        <v>0</v>
      </c>
      <c r="E90" s="119" t="s">
        <v>275</v>
      </c>
      <c r="F90" s="168">
        <f>IF(ESF!B11&gt;0,ESF!B11,ESF!B11*-1)</f>
        <v>0</v>
      </c>
      <c r="G90" s="141">
        <f t="shared" si="8"/>
        <v>0</v>
      </c>
      <c r="H90" s="167" t="s">
        <v>276</v>
      </c>
      <c r="I90" s="143">
        <f>IF(EAA!B11&gt;0,EAA!B11,EAA!B11*-1)</f>
        <v>0</v>
      </c>
      <c r="J90" s="119" t="s">
        <v>275</v>
      </c>
      <c r="K90" s="143">
        <f>IF(ESF!C11&gt;0,ESF!C11,ESF!C11*-1)</f>
        <v>0</v>
      </c>
      <c r="L90" s="144">
        <f t="shared" si="7"/>
        <v>0</v>
      </c>
      <c r="M90" s="214" t="s">
        <v>174</v>
      </c>
    </row>
    <row r="91" spans="1:13" x14ac:dyDescent="0.2">
      <c r="A91" s="96"/>
      <c r="B91" s="223" t="s">
        <v>180</v>
      </c>
      <c r="C91" s="167" t="s">
        <v>276</v>
      </c>
      <c r="D91" s="120">
        <f>IF(EAA!E13&gt;0,EAA!E13,EAA!E13*-1)</f>
        <v>0</v>
      </c>
      <c r="E91" s="119" t="s">
        <v>275</v>
      </c>
      <c r="F91" s="168">
        <f>IF(ESF!B16&gt;0,ESF!B16,ESF!B16*-1)</f>
        <v>0</v>
      </c>
      <c r="G91" s="141">
        <f t="shared" si="8"/>
        <v>0</v>
      </c>
      <c r="H91" s="167" t="s">
        <v>276</v>
      </c>
      <c r="I91" s="143">
        <f>IF(EAA!B13&gt;0,EAA!B13,EAA!B13*-1)</f>
        <v>0</v>
      </c>
      <c r="J91" s="119" t="s">
        <v>275</v>
      </c>
      <c r="K91" s="143">
        <f>IF(ESF!C16&gt;0,ESF!C16,ESF!C16*-1)</f>
        <v>0</v>
      </c>
      <c r="L91" s="144">
        <f t="shared" si="7"/>
        <v>0</v>
      </c>
      <c r="M91" s="214" t="s">
        <v>180</v>
      </c>
    </row>
    <row r="92" spans="1:13" ht="22.5" x14ac:dyDescent="0.2">
      <c r="A92" s="96"/>
      <c r="B92" s="223" t="s">
        <v>182</v>
      </c>
      <c r="C92" s="167" t="s">
        <v>276</v>
      </c>
      <c r="D92" s="120">
        <f>IF(EAA!E14&gt;0,EAA!E14,EAA!E14*-1)</f>
        <v>0</v>
      </c>
      <c r="E92" s="119" t="s">
        <v>275</v>
      </c>
      <c r="F92" s="168">
        <f>IF(ESF!B17&gt;0,ESF!B17,ESF!B17*-1)</f>
        <v>0</v>
      </c>
      <c r="G92" s="141">
        <f t="shared" si="8"/>
        <v>0</v>
      </c>
      <c r="H92" s="167" t="s">
        <v>276</v>
      </c>
      <c r="I92" s="143">
        <f>IF(EAA!B14&gt;0,EAA!B14,EAA!B14*-1)</f>
        <v>0</v>
      </c>
      <c r="J92" s="119" t="s">
        <v>275</v>
      </c>
      <c r="K92" s="143">
        <f>IF(ESF!C17&gt;0,ESF!C17,ESF!C17*-1)</f>
        <v>0</v>
      </c>
      <c r="L92" s="144">
        <f t="shared" si="7"/>
        <v>0</v>
      </c>
      <c r="M92" s="214" t="s">
        <v>182</v>
      </c>
    </row>
    <row r="93" spans="1:13" ht="22.5" x14ac:dyDescent="0.2">
      <c r="A93" s="96"/>
      <c r="B93" s="223" t="s">
        <v>184</v>
      </c>
      <c r="C93" s="167" t="s">
        <v>276</v>
      </c>
      <c r="D93" s="120">
        <f>IF(EAA!E15&gt;0,EAA!E15,EAA!E15*-1)</f>
        <v>0</v>
      </c>
      <c r="E93" s="119" t="s">
        <v>275</v>
      </c>
      <c r="F93" s="168">
        <f>IF(ESF!B18&gt;0,ESF!B18,ESF!B18*-1)</f>
        <v>0</v>
      </c>
      <c r="G93" s="141">
        <f t="shared" si="8"/>
        <v>0</v>
      </c>
      <c r="H93" s="167" t="s">
        <v>276</v>
      </c>
      <c r="I93" s="143">
        <f>IF(EAA!B15&gt;0,EAA!B15,EAA!B15*-1)</f>
        <v>0</v>
      </c>
      <c r="J93" s="119" t="s">
        <v>275</v>
      </c>
      <c r="K93" s="143">
        <f>IF(ESF!C18&gt;0,ESF!C18,ESF!C18*-1)</f>
        <v>0</v>
      </c>
      <c r="L93" s="144">
        <f t="shared" si="7"/>
        <v>0</v>
      </c>
      <c r="M93" s="214" t="s">
        <v>184</v>
      </c>
    </row>
    <row r="94" spans="1:13" x14ac:dyDescent="0.2">
      <c r="A94" s="96"/>
      <c r="B94" s="223" t="s">
        <v>186</v>
      </c>
      <c r="C94" s="167" t="s">
        <v>276</v>
      </c>
      <c r="D94" s="120">
        <f>IF(EAA!E16&gt;0,EAA!E16,EAA!E16*-1)</f>
        <v>0</v>
      </c>
      <c r="E94" s="119" t="s">
        <v>275</v>
      </c>
      <c r="F94" s="168">
        <f>IF(ESF!B19&gt;0,ESF!B19,ESF!B19*-1)</f>
        <v>0</v>
      </c>
      <c r="G94" s="141">
        <f t="shared" si="8"/>
        <v>0</v>
      </c>
      <c r="H94" s="167" t="s">
        <v>276</v>
      </c>
      <c r="I94" s="143">
        <f>IF(EAA!B16&gt;0,EAA!B16,EAA!B16*-1)</f>
        <v>0</v>
      </c>
      <c r="J94" s="119" t="s">
        <v>275</v>
      </c>
      <c r="K94" s="143">
        <f>IF(ESF!C19&gt;0,ESF!C19,ESF!C19*-1)</f>
        <v>0</v>
      </c>
      <c r="L94" s="144">
        <f t="shared" si="7"/>
        <v>0</v>
      </c>
      <c r="M94" s="214" t="s">
        <v>186</v>
      </c>
    </row>
    <row r="95" spans="1:13" x14ac:dyDescent="0.2">
      <c r="A95" s="96"/>
      <c r="B95" s="223" t="s">
        <v>188</v>
      </c>
      <c r="C95" s="167" t="s">
        <v>276</v>
      </c>
      <c r="D95" s="120">
        <f>IF(EAA!E17&gt;0,EAA!E17,EAA!E17*-1)</f>
        <v>0</v>
      </c>
      <c r="E95" s="119" t="s">
        <v>275</v>
      </c>
      <c r="F95" s="168">
        <f>IF(ESF!B20&gt;0,ESF!B20,ESF!B20*-1)</f>
        <v>0</v>
      </c>
      <c r="G95" s="141">
        <f t="shared" si="8"/>
        <v>0</v>
      </c>
      <c r="H95" s="167" t="s">
        <v>276</v>
      </c>
      <c r="I95" s="143">
        <f>IF(EAA!B17&gt;0,EAA!B17,EAA!B17*-1)</f>
        <v>0</v>
      </c>
      <c r="J95" s="119" t="s">
        <v>275</v>
      </c>
      <c r="K95" s="143">
        <f>IF(ESF!C20&gt;0,ESF!C20,ESF!C20*-1)</f>
        <v>0</v>
      </c>
      <c r="L95" s="144">
        <f t="shared" si="7"/>
        <v>0</v>
      </c>
      <c r="M95" s="214" t="s">
        <v>188</v>
      </c>
    </row>
    <row r="96" spans="1:13" ht="22.5" x14ac:dyDescent="0.2">
      <c r="A96" s="96"/>
      <c r="B96" s="223" t="s">
        <v>190</v>
      </c>
      <c r="C96" s="167" t="s">
        <v>276</v>
      </c>
      <c r="D96" s="120">
        <f>IF(EAA!E18&gt;0,EAA!E18,EAA!E18*-1)</f>
        <v>0</v>
      </c>
      <c r="E96" s="119" t="s">
        <v>275</v>
      </c>
      <c r="F96" s="168">
        <f>IF(ESF!B21&gt;0,ESF!B21,ESF!B21*-1)</f>
        <v>0</v>
      </c>
      <c r="G96" s="141">
        <f t="shared" si="8"/>
        <v>0</v>
      </c>
      <c r="H96" s="167" t="s">
        <v>276</v>
      </c>
      <c r="I96" s="143">
        <f>IF(EAA!B18&gt;0,EAA!B18,EAA!B18*-1)</f>
        <v>0</v>
      </c>
      <c r="J96" s="119" t="s">
        <v>275</v>
      </c>
      <c r="K96" s="143">
        <f>IF(ESF!C21&gt;0,ESF!C21,ESF!C21*-1)</f>
        <v>0</v>
      </c>
      <c r="L96" s="144">
        <f t="shared" si="7"/>
        <v>0</v>
      </c>
      <c r="M96" s="214" t="s">
        <v>190</v>
      </c>
    </row>
    <row r="97" spans="1:13" x14ac:dyDescent="0.2">
      <c r="A97" s="96"/>
      <c r="B97" s="223" t="s">
        <v>192</v>
      </c>
      <c r="C97" s="167" t="s">
        <v>276</v>
      </c>
      <c r="D97" s="120">
        <f>IF(EAA!E19&gt;0,EAA!E19,EAA!E19*-1)</f>
        <v>0</v>
      </c>
      <c r="E97" s="119" t="s">
        <v>275</v>
      </c>
      <c r="F97" s="168">
        <f>IF(ESF!B22&gt;0,ESF!B22,ESF!B22*-1)</f>
        <v>0</v>
      </c>
      <c r="G97" s="141">
        <f t="shared" si="8"/>
        <v>0</v>
      </c>
      <c r="H97" s="167" t="s">
        <v>276</v>
      </c>
      <c r="I97" s="143">
        <f>IF(EAA!B19&gt;0,EAA!B19,EAA!B19*-1)</f>
        <v>0</v>
      </c>
      <c r="J97" s="119" t="s">
        <v>275</v>
      </c>
      <c r="K97" s="143">
        <f>IF(ESF!C22&gt;0,ESF!C22,ESF!C22*-1)</f>
        <v>0</v>
      </c>
      <c r="L97" s="144">
        <f t="shared" si="7"/>
        <v>0</v>
      </c>
      <c r="M97" s="214" t="s">
        <v>192</v>
      </c>
    </row>
    <row r="98" spans="1:13" ht="22.5" x14ac:dyDescent="0.2">
      <c r="A98" s="96"/>
      <c r="B98" s="223" t="s">
        <v>194</v>
      </c>
      <c r="C98" s="167" t="s">
        <v>276</v>
      </c>
      <c r="D98" s="120">
        <f>IF(EAA!E20&gt;0,EAA!E20,EAA!E20*-1)</f>
        <v>0</v>
      </c>
      <c r="E98" s="119" t="s">
        <v>275</v>
      </c>
      <c r="F98" s="168">
        <f>IF(ESF!B23&gt;0,ESF!B23,ESF!B23*-1)</f>
        <v>0</v>
      </c>
      <c r="G98" s="141">
        <f t="shared" si="8"/>
        <v>0</v>
      </c>
      <c r="H98" s="167" t="s">
        <v>276</v>
      </c>
      <c r="I98" s="143">
        <f>IF(EAA!B20&gt;0,EAA!B20,EAA!B20*-1)</f>
        <v>0</v>
      </c>
      <c r="J98" s="119" t="s">
        <v>275</v>
      </c>
      <c r="K98" s="143">
        <f>IF(ESF!C23&gt;0,ESF!C23,ESF!C23*-1)</f>
        <v>0</v>
      </c>
      <c r="L98" s="144">
        <f t="shared" si="7"/>
        <v>0</v>
      </c>
      <c r="M98" s="214" t="s">
        <v>194</v>
      </c>
    </row>
    <row r="99" spans="1:13" ht="12" thickBot="1" x14ac:dyDescent="0.25">
      <c r="A99" s="94"/>
      <c r="B99" s="245" t="s">
        <v>195</v>
      </c>
      <c r="C99" s="162" t="s">
        <v>276</v>
      </c>
      <c r="D99" s="148">
        <f>IF(EAA!E21&gt;0,EAA!E21,EAA!E21*-1)</f>
        <v>0</v>
      </c>
      <c r="E99" s="151" t="s">
        <v>275</v>
      </c>
      <c r="F99" s="169">
        <f>IF(ESF!B24&gt;0,ESF!B24,ESF!B24*-1)</f>
        <v>0</v>
      </c>
      <c r="G99" s="149">
        <f t="shared" si="8"/>
        <v>0</v>
      </c>
      <c r="H99" s="162" t="s">
        <v>276</v>
      </c>
      <c r="I99" s="152">
        <f>IF(EAA!B21&gt;0,EAA!B21,EAA!B21*-1)</f>
        <v>0</v>
      </c>
      <c r="J99" s="151" t="s">
        <v>275</v>
      </c>
      <c r="K99" s="152">
        <f>IF(ESF!C24&gt;0,ESF!C24,ESF!C24*-1)</f>
        <v>0</v>
      </c>
      <c r="L99" s="153">
        <f t="shared" si="7"/>
        <v>0</v>
      </c>
      <c r="M99" s="215" t="s">
        <v>195</v>
      </c>
    </row>
    <row r="100" spans="1:13" x14ac:dyDescent="0.2">
      <c r="A100" s="85" t="s">
        <v>94</v>
      </c>
      <c r="B100" s="224" t="s">
        <v>162</v>
      </c>
      <c r="C100" s="177" t="s">
        <v>276</v>
      </c>
      <c r="D100" s="185">
        <f>IF(EAA!F5&gt;0,EAA!F5,EAA!F5*-1)</f>
        <v>0</v>
      </c>
      <c r="E100" s="179" t="s">
        <v>291</v>
      </c>
      <c r="F100" s="186">
        <f>IF(CSF!$B5&gt;0,CSF!$B5,CSF!$C5)</f>
        <v>0</v>
      </c>
      <c r="G100" s="187">
        <f>ROUND(D100-F100,2)</f>
        <v>0</v>
      </c>
      <c r="H100" s="272"/>
      <c r="I100" s="273"/>
      <c r="J100" s="273"/>
      <c r="K100" s="188"/>
      <c r="L100" s="189"/>
      <c r="M100" s="216" t="s">
        <v>162</v>
      </c>
    </row>
    <row r="101" spans="1:13" x14ac:dyDescent="0.2">
      <c r="A101" s="84"/>
      <c r="B101" s="224" t="s">
        <v>164</v>
      </c>
      <c r="C101" s="167" t="s">
        <v>276</v>
      </c>
      <c r="D101" s="185">
        <f>IF(EAA!F6&gt;0,EAA!F6,EAA!F6*-1)</f>
        <v>0</v>
      </c>
      <c r="E101" s="119" t="s">
        <v>291</v>
      </c>
      <c r="F101" s="168">
        <f>IF(CSF!$B6&gt;0,CSF!$B6,CSF!$C6)</f>
        <v>0</v>
      </c>
      <c r="G101" s="141">
        <f>ROUND(D101-F101,2)</f>
        <v>0</v>
      </c>
      <c r="H101" s="272"/>
      <c r="I101" s="273"/>
      <c r="J101" s="273"/>
      <c r="K101" s="188"/>
      <c r="L101" s="189"/>
      <c r="M101" s="216" t="s">
        <v>164</v>
      </c>
    </row>
    <row r="102" spans="1:13" x14ac:dyDescent="0.2">
      <c r="A102" s="84"/>
      <c r="B102" s="224" t="s">
        <v>166</v>
      </c>
      <c r="C102" s="167" t="s">
        <v>276</v>
      </c>
      <c r="D102" s="185">
        <f>IF(EAA!F7&gt;0,EAA!F7,EAA!F7*-1)</f>
        <v>0</v>
      </c>
      <c r="E102" s="119" t="s">
        <v>291</v>
      </c>
      <c r="F102" s="168">
        <f>IF(CSF!$B7&gt;0,CSF!$B7,CSF!$C7)</f>
        <v>0</v>
      </c>
      <c r="G102" s="141">
        <f t="shared" ref="G102:G115" si="9">ROUND(D102-F102,2)</f>
        <v>0</v>
      </c>
      <c r="H102" s="272"/>
      <c r="I102" s="273"/>
      <c r="J102" s="273"/>
      <c r="K102" s="188"/>
      <c r="L102" s="189"/>
      <c r="M102" s="216" t="s">
        <v>166</v>
      </c>
    </row>
    <row r="103" spans="1:13" x14ac:dyDescent="0.2">
      <c r="A103" s="84"/>
      <c r="B103" s="224" t="s">
        <v>168</v>
      </c>
      <c r="C103" s="167" t="s">
        <v>276</v>
      </c>
      <c r="D103" s="185">
        <f>IF(EAA!F8&gt;0,EAA!F8,EAA!F8*-1)</f>
        <v>0</v>
      </c>
      <c r="E103" s="119" t="s">
        <v>291</v>
      </c>
      <c r="F103" s="168">
        <f>IF(CSF!$B8&gt;0,CSF!$B8,CSF!$C8)</f>
        <v>0</v>
      </c>
      <c r="G103" s="141">
        <f t="shared" si="9"/>
        <v>0</v>
      </c>
      <c r="H103" s="272"/>
      <c r="I103" s="273"/>
      <c r="J103" s="273"/>
      <c r="K103" s="188"/>
      <c r="L103" s="189"/>
      <c r="M103" s="216" t="s">
        <v>168</v>
      </c>
    </row>
    <row r="104" spans="1:13" x14ac:dyDescent="0.2">
      <c r="A104" s="84"/>
      <c r="B104" s="224" t="s">
        <v>170</v>
      </c>
      <c r="C104" s="167" t="s">
        <v>276</v>
      </c>
      <c r="D104" s="185">
        <f>IF(EAA!F9&gt;0,EAA!F9,EAA!F9*-1)</f>
        <v>0</v>
      </c>
      <c r="E104" s="119" t="s">
        <v>291</v>
      </c>
      <c r="F104" s="168">
        <f>IF(CSF!$B9&gt;0,CSF!$B9,CSF!$C9)</f>
        <v>0</v>
      </c>
      <c r="G104" s="141">
        <f t="shared" si="9"/>
        <v>0</v>
      </c>
      <c r="H104" s="272"/>
      <c r="I104" s="273"/>
      <c r="J104" s="273"/>
      <c r="K104" s="188"/>
      <c r="L104" s="189"/>
      <c r="M104" s="216" t="s">
        <v>170</v>
      </c>
    </row>
    <row r="105" spans="1:13" ht="22.5" x14ac:dyDescent="0.2">
      <c r="A105" s="84"/>
      <c r="B105" s="224" t="s">
        <v>172</v>
      </c>
      <c r="C105" s="167" t="s">
        <v>276</v>
      </c>
      <c r="D105" s="185">
        <f>IF(EAA!F10&gt;0,EAA!F10,EAA!F10*-1)</f>
        <v>0</v>
      </c>
      <c r="E105" s="119" t="s">
        <v>291</v>
      </c>
      <c r="F105" s="168">
        <f>IF(CSF!$B10&gt;0,CSF!$B10,CSF!$C10)</f>
        <v>0</v>
      </c>
      <c r="G105" s="141">
        <f t="shared" si="9"/>
        <v>0</v>
      </c>
      <c r="H105" s="272"/>
      <c r="I105" s="273"/>
      <c r="J105" s="273"/>
      <c r="K105" s="188"/>
      <c r="L105" s="189"/>
      <c r="M105" s="216" t="s">
        <v>172</v>
      </c>
    </row>
    <row r="106" spans="1:13" x14ac:dyDescent="0.2">
      <c r="A106" s="84"/>
      <c r="B106" s="224" t="s">
        <v>174</v>
      </c>
      <c r="C106" s="167" t="s">
        <v>276</v>
      </c>
      <c r="D106" s="185">
        <f>IF(EAA!F11&gt;0,EAA!F11,EAA!F11*-1)</f>
        <v>0</v>
      </c>
      <c r="E106" s="119" t="s">
        <v>291</v>
      </c>
      <c r="F106" s="168">
        <f>IF(CSF!$B11&gt;0,CSF!$B11,CSF!$C11)</f>
        <v>0</v>
      </c>
      <c r="G106" s="141">
        <f t="shared" si="9"/>
        <v>0</v>
      </c>
      <c r="H106" s="272"/>
      <c r="I106" s="273"/>
      <c r="J106" s="273"/>
      <c r="K106" s="188"/>
      <c r="L106" s="189"/>
      <c r="M106" s="216" t="s">
        <v>174</v>
      </c>
    </row>
    <row r="107" spans="1:13" x14ac:dyDescent="0.2">
      <c r="A107" s="84"/>
      <c r="B107" s="224" t="s">
        <v>180</v>
      </c>
      <c r="C107" s="167" t="s">
        <v>276</v>
      </c>
      <c r="D107" s="185">
        <f>IF(EAA!F13&gt;0,EAA!F13,EAA!F13*-1)</f>
        <v>0</v>
      </c>
      <c r="E107" s="119" t="s">
        <v>291</v>
      </c>
      <c r="F107" s="168">
        <f>IF(CSF!$B14&gt;0,CSF!$B14,CSF!$C14)</f>
        <v>0</v>
      </c>
      <c r="G107" s="141">
        <f t="shared" si="9"/>
        <v>0</v>
      </c>
      <c r="H107" s="272"/>
      <c r="I107" s="273"/>
      <c r="J107" s="273"/>
      <c r="K107" s="188"/>
      <c r="L107" s="189"/>
      <c r="M107" s="216" t="s">
        <v>180</v>
      </c>
    </row>
    <row r="108" spans="1:13" ht="22.5" x14ac:dyDescent="0.2">
      <c r="A108" s="84"/>
      <c r="B108" s="224" t="s">
        <v>182</v>
      </c>
      <c r="C108" s="167" t="s">
        <v>276</v>
      </c>
      <c r="D108" s="185">
        <f>IF(EAA!F14&gt;0,EAA!F14,EAA!F14*-1)</f>
        <v>0</v>
      </c>
      <c r="E108" s="119" t="s">
        <v>291</v>
      </c>
      <c r="F108" s="168">
        <f>IF(CSF!$B15&gt;0,CSF!$B15,CSF!$C15)</f>
        <v>0</v>
      </c>
      <c r="G108" s="141">
        <f t="shared" si="9"/>
        <v>0</v>
      </c>
      <c r="H108" s="272"/>
      <c r="I108" s="273"/>
      <c r="J108" s="273"/>
      <c r="K108" s="188"/>
      <c r="L108" s="189"/>
      <c r="M108" s="216" t="s">
        <v>182</v>
      </c>
    </row>
    <row r="109" spans="1:13" ht="22.5" x14ac:dyDescent="0.2">
      <c r="A109" s="84"/>
      <c r="B109" s="224" t="s">
        <v>184</v>
      </c>
      <c r="C109" s="167" t="s">
        <v>276</v>
      </c>
      <c r="D109" s="185">
        <f>IF(EAA!F15&gt;0,EAA!F15,EAA!F15*-1)</f>
        <v>0</v>
      </c>
      <c r="E109" s="119" t="s">
        <v>291</v>
      </c>
      <c r="F109" s="168">
        <f>IF(CSF!$B16&gt;0,CSF!$B16,CSF!$C16)</f>
        <v>0</v>
      </c>
      <c r="G109" s="141">
        <f t="shared" si="9"/>
        <v>0</v>
      </c>
      <c r="H109" s="272"/>
      <c r="I109" s="273"/>
      <c r="J109" s="273"/>
      <c r="K109" s="188"/>
      <c r="L109" s="189"/>
      <c r="M109" s="216" t="s">
        <v>184</v>
      </c>
    </row>
    <row r="110" spans="1:13" x14ac:dyDescent="0.2">
      <c r="A110" s="84"/>
      <c r="B110" s="224" t="s">
        <v>186</v>
      </c>
      <c r="C110" s="167" t="s">
        <v>276</v>
      </c>
      <c r="D110" s="185">
        <f>IF(EAA!F16&gt;0,EAA!F16,EAA!F16*-1)</f>
        <v>0</v>
      </c>
      <c r="E110" s="119" t="s">
        <v>291</v>
      </c>
      <c r="F110" s="168">
        <f>IF(CSF!$B17&gt;0,CSF!$B17,CSF!$C17)</f>
        <v>0</v>
      </c>
      <c r="G110" s="141">
        <f t="shared" si="9"/>
        <v>0</v>
      </c>
      <c r="H110" s="272"/>
      <c r="I110" s="273"/>
      <c r="J110" s="273"/>
      <c r="K110" s="188"/>
      <c r="L110" s="189"/>
      <c r="M110" s="216" t="s">
        <v>186</v>
      </c>
    </row>
    <row r="111" spans="1:13" x14ac:dyDescent="0.2">
      <c r="A111" s="84"/>
      <c r="B111" s="224" t="s">
        <v>188</v>
      </c>
      <c r="C111" s="167" t="s">
        <v>276</v>
      </c>
      <c r="D111" s="185">
        <f>IF(EAA!F17&gt;0,EAA!F17,EAA!F17*-1)</f>
        <v>0</v>
      </c>
      <c r="E111" s="119" t="s">
        <v>291</v>
      </c>
      <c r="F111" s="168">
        <f>IF(CSF!$B18&gt;0,CSF!$B18,CSF!$C18)</f>
        <v>0</v>
      </c>
      <c r="G111" s="141">
        <f t="shared" si="9"/>
        <v>0</v>
      </c>
      <c r="H111" s="272"/>
      <c r="I111" s="273"/>
      <c r="J111" s="273"/>
      <c r="K111" s="188"/>
      <c r="L111" s="189"/>
      <c r="M111" s="216" t="s">
        <v>188</v>
      </c>
    </row>
    <row r="112" spans="1:13" ht="22.5" x14ac:dyDescent="0.2">
      <c r="A112" s="84"/>
      <c r="B112" s="224" t="s">
        <v>190</v>
      </c>
      <c r="C112" s="167" t="s">
        <v>276</v>
      </c>
      <c r="D112" s="185">
        <f>IF(EAA!F18&gt;0,EAA!F18,EAA!F18*-1)</f>
        <v>0</v>
      </c>
      <c r="E112" s="119" t="s">
        <v>291</v>
      </c>
      <c r="F112" s="168">
        <f>IF(CSF!$B19&gt;0,CSF!$B19,CSF!$C19)</f>
        <v>0</v>
      </c>
      <c r="G112" s="141">
        <f t="shared" si="9"/>
        <v>0</v>
      </c>
      <c r="H112" s="272"/>
      <c r="I112" s="273"/>
      <c r="J112" s="273"/>
      <c r="K112" s="188"/>
      <c r="L112" s="189"/>
      <c r="M112" s="216" t="s">
        <v>190</v>
      </c>
    </row>
    <row r="113" spans="1:13" x14ac:dyDescent="0.2">
      <c r="A113" s="84"/>
      <c r="B113" s="224" t="s">
        <v>192</v>
      </c>
      <c r="C113" s="167" t="s">
        <v>276</v>
      </c>
      <c r="D113" s="185">
        <f>IF(EAA!F19&gt;0,EAA!F19,EAA!F19*-1)</f>
        <v>0</v>
      </c>
      <c r="E113" s="119" t="s">
        <v>291</v>
      </c>
      <c r="F113" s="168">
        <f>IF(CSF!$B20&gt;0,CSF!$B20,CSF!$C20)</f>
        <v>0</v>
      </c>
      <c r="G113" s="141">
        <f t="shared" si="9"/>
        <v>0</v>
      </c>
      <c r="H113" s="272"/>
      <c r="I113" s="273"/>
      <c r="J113" s="273"/>
      <c r="K113" s="188"/>
      <c r="L113" s="189"/>
      <c r="M113" s="216" t="s">
        <v>192</v>
      </c>
    </row>
    <row r="114" spans="1:13" ht="22.5" x14ac:dyDescent="0.2">
      <c r="A114" s="84"/>
      <c r="B114" s="224" t="s">
        <v>194</v>
      </c>
      <c r="C114" s="167" t="s">
        <v>276</v>
      </c>
      <c r="D114" s="185">
        <f>IF(EAA!F20&gt;0,EAA!F20,EAA!F20*-1)</f>
        <v>0</v>
      </c>
      <c r="E114" s="119" t="s">
        <v>291</v>
      </c>
      <c r="F114" s="168">
        <f>IF(CSF!$B21&gt;0,CSF!$B21,CSF!$C21)</f>
        <v>0</v>
      </c>
      <c r="G114" s="141">
        <f t="shared" si="9"/>
        <v>0</v>
      </c>
      <c r="H114" s="272"/>
      <c r="I114" s="273"/>
      <c r="J114" s="273"/>
      <c r="K114" s="188"/>
      <c r="L114" s="189"/>
      <c r="M114" s="216" t="s">
        <v>194</v>
      </c>
    </row>
    <row r="115" spans="1:13" ht="12" thickBot="1" x14ac:dyDescent="0.25">
      <c r="A115" s="84"/>
      <c r="B115" s="224" t="s">
        <v>195</v>
      </c>
      <c r="C115" s="170" t="s">
        <v>276</v>
      </c>
      <c r="D115" s="148">
        <f>IF(EAA!F21&gt;0,EAA!F21,EAA!F21*-1)</f>
        <v>0</v>
      </c>
      <c r="E115" s="172" t="s">
        <v>291</v>
      </c>
      <c r="F115" s="173">
        <f>IF(CSF!$B22&gt;0,CSF!$B22,CSF!$C22)</f>
        <v>0</v>
      </c>
      <c r="G115" s="149">
        <f t="shared" si="9"/>
        <v>0</v>
      </c>
      <c r="H115" s="272"/>
      <c r="I115" s="273"/>
      <c r="J115" s="273"/>
      <c r="K115" s="188"/>
      <c r="L115" s="257"/>
      <c r="M115" s="216" t="s">
        <v>195</v>
      </c>
    </row>
    <row r="116" spans="1:13" ht="12" thickBot="1" x14ac:dyDescent="0.25">
      <c r="A116" s="95" t="s">
        <v>97</v>
      </c>
      <c r="B116" s="225"/>
      <c r="C116" s="113" t="s">
        <v>290</v>
      </c>
      <c r="D116" s="124">
        <f>IF(ADP!E34&gt;0,ADP!E34,ADP!E34*-1)</f>
        <v>0</v>
      </c>
      <c r="E116" s="115" t="s">
        <v>275</v>
      </c>
      <c r="F116" s="124">
        <f>IF(ESF!E26&gt;0,ADP!E34,ADP!E34*-1)</f>
        <v>0</v>
      </c>
      <c r="G116" s="127">
        <f>ROUND(D116-F116,2)</f>
        <v>0</v>
      </c>
      <c r="H116" s="113" t="s">
        <v>290</v>
      </c>
      <c r="I116" s="114">
        <f>IF(ADP!D34&gt;0,ADP!D34,ADP!D34*-1)</f>
        <v>0</v>
      </c>
      <c r="J116" s="115" t="s">
        <v>275</v>
      </c>
      <c r="K116" s="114">
        <f>IF(ESF!F26&gt;0,ESF!F26,ESF!F26*-1)</f>
        <v>0</v>
      </c>
      <c r="L116" s="256">
        <f t="shared" ref="L116" si="10">ROUND(I116-K116,2)</f>
        <v>0</v>
      </c>
      <c r="M116" s="217"/>
    </row>
  </sheetData>
  <mergeCells count="38">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 ref="H101:J101"/>
    <mergeCell ref="H102:J102"/>
    <mergeCell ref="H103:J103"/>
    <mergeCell ref="H60:L81"/>
    <mergeCell ref="E83:I83"/>
    <mergeCell ref="C56:E56"/>
    <mergeCell ref="C57:E57"/>
    <mergeCell ref="H45:L55"/>
    <mergeCell ref="H58:I59"/>
    <mergeCell ref="H44:J44"/>
    <mergeCell ref="C38:G42"/>
    <mergeCell ref="C32:G36"/>
    <mergeCell ref="H8:L8"/>
    <mergeCell ref="C9:E9"/>
    <mergeCell ref="C29:E29"/>
    <mergeCell ref="A5:A6"/>
    <mergeCell ref="M5:M6"/>
    <mergeCell ref="C5:E5"/>
    <mergeCell ref="G5:G6"/>
    <mergeCell ref="H5:J5"/>
    <mergeCell ref="L5:L6"/>
    <mergeCell ref="B5:B6"/>
  </mergeCells>
  <dataValidations count="2">
    <dataValidation type="list" allowBlank="1" showInputMessage="1" showErrorMessage="1" sqref="L3" xr:uid="{00000000-0002-0000-0100-000000000000}">
      <formula1>"1,2,3,4"</formula1>
    </dataValidation>
    <dataValidation type="list" allowBlank="1" showInputMessage="1" showErrorMessage="1" sqref="L2" xr:uid="{00000000-0002-0000-0100-000001000000}">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71"/>
  <sheetViews>
    <sheetView zoomScaleNormal="100" workbookViewId="0">
      <selection sqref="A1:C1"/>
    </sheetView>
  </sheetViews>
  <sheetFormatPr baseColWidth="10" defaultColWidth="9.28515625" defaultRowHeight="11.25" x14ac:dyDescent="0.25"/>
  <cols>
    <col min="1" max="1" width="78.42578125" style="8" customWidth="1"/>
    <col min="2" max="3" width="20.140625" style="8" customWidth="1"/>
    <col min="4" max="4" width="9.28515625" style="8" bestFit="1" customWidth="1"/>
    <col min="5" max="16384" width="9.28515625" style="8"/>
  </cols>
  <sheetData>
    <row r="1" spans="1:4" ht="45" customHeight="1" x14ac:dyDescent="0.25">
      <c r="A1" s="286" t="s">
        <v>308</v>
      </c>
      <c r="B1" s="287"/>
      <c r="C1" s="288"/>
    </row>
    <row r="2" spans="1:4" x14ac:dyDescent="0.25">
      <c r="A2" s="9" t="s">
        <v>100</v>
      </c>
      <c r="B2" s="9">
        <v>2024</v>
      </c>
      <c r="C2" s="9">
        <v>2023</v>
      </c>
    </row>
    <row r="3" spans="1:4" s="12" customFormat="1" x14ac:dyDescent="0.25">
      <c r="A3" s="10" t="s">
        <v>102</v>
      </c>
      <c r="B3" s="11"/>
      <c r="C3" s="11"/>
    </row>
    <row r="4" spans="1:4" x14ac:dyDescent="0.25">
      <c r="A4" s="13" t="s">
        <v>103</v>
      </c>
      <c r="B4" s="14">
        <f>SUM(B5:B11)</f>
        <v>37699.5</v>
      </c>
      <c r="C4" s="14">
        <f>SUM(C5:C11)</f>
        <v>50582.6</v>
      </c>
      <c r="D4" s="12"/>
    </row>
    <row r="5" spans="1:4" x14ac:dyDescent="0.2">
      <c r="A5" s="15" t="s">
        <v>104</v>
      </c>
      <c r="B5" s="16">
        <v>0</v>
      </c>
      <c r="C5" s="16">
        <v>0</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0</v>
      </c>
      <c r="C8" s="16">
        <v>0</v>
      </c>
      <c r="D8" s="17">
        <v>4140</v>
      </c>
    </row>
    <row r="9" spans="1:4" x14ac:dyDescent="0.2">
      <c r="A9" s="15" t="s">
        <v>108</v>
      </c>
      <c r="B9" s="16">
        <v>0</v>
      </c>
      <c r="C9" s="16">
        <v>0</v>
      </c>
      <c r="D9" s="17">
        <v>4150</v>
      </c>
    </row>
    <row r="10" spans="1:4" x14ac:dyDescent="0.2">
      <c r="A10" s="15" t="s">
        <v>109</v>
      </c>
      <c r="B10" s="16">
        <v>0</v>
      </c>
      <c r="C10" s="16">
        <v>0</v>
      </c>
      <c r="D10" s="17">
        <v>4160</v>
      </c>
    </row>
    <row r="11" spans="1:4" ht="11.25" customHeight="1" x14ac:dyDescent="0.2">
      <c r="A11" s="15" t="s">
        <v>110</v>
      </c>
      <c r="B11" s="16">
        <v>37699.5</v>
      </c>
      <c r="C11" s="16">
        <v>50582.6</v>
      </c>
      <c r="D11" s="17">
        <v>4170</v>
      </c>
    </row>
    <row r="12" spans="1:4" ht="11.25" customHeight="1" x14ac:dyDescent="0.25">
      <c r="A12" s="15"/>
      <c r="B12" s="11"/>
      <c r="C12" s="11"/>
      <c r="D12" s="12"/>
    </row>
    <row r="13" spans="1:4" ht="33.75" x14ac:dyDescent="0.25">
      <c r="A13" s="13" t="s">
        <v>111</v>
      </c>
      <c r="B13" s="14">
        <f>SUM(B14:B15)</f>
        <v>4160522.9</v>
      </c>
      <c r="C13" s="14">
        <f>SUM(C14:C15)</f>
        <v>3974216.77</v>
      </c>
      <c r="D13" s="12"/>
    </row>
    <row r="14" spans="1:4" ht="22.5" x14ac:dyDescent="0.2">
      <c r="A14" s="15" t="s">
        <v>112</v>
      </c>
      <c r="B14" s="16">
        <v>0</v>
      </c>
      <c r="C14" s="16">
        <v>0</v>
      </c>
      <c r="D14" s="17">
        <v>4210</v>
      </c>
    </row>
    <row r="15" spans="1:4" ht="11.25" customHeight="1" x14ac:dyDescent="0.2">
      <c r="A15" s="15" t="s">
        <v>113</v>
      </c>
      <c r="B15" s="16">
        <v>4160522.9</v>
      </c>
      <c r="C15" s="16">
        <v>3974216.77</v>
      </c>
      <c r="D15" s="17">
        <v>4220</v>
      </c>
    </row>
    <row r="16" spans="1:4" ht="11.25" customHeight="1" x14ac:dyDescent="0.25">
      <c r="A16" s="15"/>
      <c r="B16" s="11"/>
      <c r="C16" s="11"/>
      <c r="D16" s="12"/>
    </row>
    <row r="17" spans="1:5" ht="11.25" customHeight="1" x14ac:dyDescent="0.25">
      <c r="A17" s="13" t="s">
        <v>114</v>
      </c>
      <c r="B17" s="14">
        <f>SUM(B18:B22)</f>
        <v>0.08</v>
      </c>
      <c r="C17" s="14">
        <f>SUM(C18:C22)</f>
        <v>1148.4000000000001</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0.08</v>
      </c>
      <c r="C22" s="16">
        <v>1148.4000000000001</v>
      </c>
      <c r="D22" s="17">
        <v>4390</v>
      </c>
    </row>
    <row r="23" spans="1:5" ht="11.25" customHeight="1" x14ac:dyDescent="0.25">
      <c r="A23" s="18"/>
      <c r="B23" s="11"/>
      <c r="C23" s="11"/>
      <c r="D23" s="12"/>
    </row>
    <row r="24" spans="1:5" ht="11.25" customHeight="1" x14ac:dyDescent="0.25">
      <c r="A24" s="10" t="s">
        <v>120</v>
      </c>
      <c r="B24" s="14">
        <f>SUM(B4+B13+B17)</f>
        <v>4198222.4800000004</v>
      </c>
      <c r="C24" s="19">
        <f>SUM(C4+C13+C17)</f>
        <v>4025947.77</v>
      </c>
      <c r="D24" s="12"/>
    </row>
    <row r="25" spans="1:5" ht="11.25" customHeight="1" x14ac:dyDescent="0.25">
      <c r="A25" s="20"/>
      <c r="B25" s="11"/>
      <c r="C25" s="11"/>
      <c r="D25" s="12"/>
      <c r="E25" s="12"/>
    </row>
    <row r="26" spans="1:5" s="12" customFormat="1" ht="11.25" customHeight="1" x14ac:dyDescent="0.25">
      <c r="A26" s="10" t="s">
        <v>121</v>
      </c>
      <c r="B26" s="11"/>
      <c r="C26" s="11"/>
      <c r="E26" s="8"/>
    </row>
    <row r="27" spans="1:5" ht="11.25" customHeight="1" x14ac:dyDescent="0.25">
      <c r="A27" s="13" t="s">
        <v>122</v>
      </c>
      <c r="B27" s="14">
        <f>SUM(B28:B30)</f>
        <v>2835452.31</v>
      </c>
      <c r="C27" s="14">
        <f>SUM(C28:C30)</f>
        <v>3352936.73</v>
      </c>
      <c r="D27" s="12"/>
    </row>
    <row r="28" spans="1:5" ht="11.25" customHeight="1" x14ac:dyDescent="0.2">
      <c r="A28" s="15" t="s">
        <v>123</v>
      </c>
      <c r="B28" s="16">
        <v>2532953.98</v>
      </c>
      <c r="C28" s="16">
        <v>3011539.17</v>
      </c>
      <c r="D28" s="17">
        <v>5110</v>
      </c>
    </row>
    <row r="29" spans="1:5" ht="11.25" customHeight="1" x14ac:dyDescent="0.2">
      <c r="A29" s="15" t="s">
        <v>124</v>
      </c>
      <c r="B29" s="16">
        <v>159095.13</v>
      </c>
      <c r="C29" s="16">
        <v>107236.18</v>
      </c>
      <c r="D29" s="17">
        <v>5120</v>
      </c>
    </row>
    <row r="30" spans="1:5" ht="11.25" customHeight="1" x14ac:dyDescent="0.2">
      <c r="A30" s="15" t="s">
        <v>125</v>
      </c>
      <c r="B30" s="16">
        <v>143403.20000000001</v>
      </c>
      <c r="C30" s="16">
        <v>234161.38</v>
      </c>
      <c r="D30" s="17">
        <v>5130</v>
      </c>
    </row>
    <row r="31" spans="1:5" ht="11.25" customHeight="1" x14ac:dyDescent="0.25">
      <c r="A31" s="15"/>
      <c r="B31" s="11"/>
      <c r="C31" s="11"/>
      <c r="D31" s="12"/>
    </row>
    <row r="32" spans="1:5" ht="11.25" customHeight="1" x14ac:dyDescent="0.25">
      <c r="A32" s="13" t="s">
        <v>126</v>
      </c>
      <c r="B32" s="14">
        <f>SUM(B33:B41)</f>
        <v>350438.51</v>
      </c>
      <c r="C32" s="14">
        <f>SUM(C33:C41)</f>
        <v>288707.94</v>
      </c>
      <c r="D32" s="12"/>
    </row>
    <row r="33" spans="1:4" ht="11.25" customHeight="1" x14ac:dyDescent="0.2">
      <c r="A33" s="15" t="s">
        <v>127</v>
      </c>
      <c r="B33" s="16">
        <v>0</v>
      </c>
      <c r="C33" s="16">
        <v>0</v>
      </c>
      <c r="D33" s="17">
        <v>5210</v>
      </c>
    </row>
    <row r="34" spans="1:4" ht="11.25" customHeight="1" x14ac:dyDescent="0.2">
      <c r="A34" s="15" t="s">
        <v>128</v>
      </c>
      <c r="B34" s="16">
        <v>0</v>
      </c>
      <c r="C34" s="16">
        <v>0</v>
      </c>
      <c r="D34" s="17">
        <v>5220</v>
      </c>
    </row>
    <row r="35" spans="1:4" ht="11.25" customHeight="1" x14ac:dyDescent="0.2">
      <c r="A35" s="15" t="s">
        <v>129</v>
      </c>
      <c r="B35" s="16">
        <v>0</v>
      </c>
      <c r="C35" s="16">
        <v>0</v>
      </c>
      <c r="D35" s="17">
        <v>5230</v>
      </c>
    </row>
    <row r="36" spans="1:4" ht="11.25" customHeight="1" x14ac:dyDescent="0.2">
      <c r="A36" s="15" t="s">
        <v>130</v>
      </c>
      <c r="B36" s="16">
        <v>350438.51</v>
      </c>
      <c r="C36" s="16">
        <v>288707.94</v>
      </c>
      <c r="D36" s="17">
        <v>5240</v>
      </c>
    </row>
    <row r="37" spans="1:4" ht="11.25" customHeight="1" x14ac:dyDescent="0.2">
      <c r="A37" s="15" t="s">
        <v>131</v>
      </c>
      <c r="B37" s="16">
        <v>0</v>
      </c>
      <c r="C37" s="16">
        <v>0</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25">
      <c r="A42" s="15"/>
      <c r="B42" s="11"/>
      <c r="C42" s="11"/>
      <c r="D42" s="12"/>
    </row>
    <row r="43" spans="1:4" ht="11.25" customHeight="1" x14ac:dyDescent="0.25">
      <c r="A43" s="13" t="s">
        <v>136</v>
      </c>
      <c r="B43" s="14">
        <f>SUM(B44:B46)</f>
        <v>0</v>
      </c>
      <c r="C43" s="14">
        <f>SUM(C44:C46)</f>
        <v>0</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0</v>
      </c>
      <c r="C46" s="16">
        <v>0</v>
      </c>
      <c r="D46" s="17">
        <v>5330</v>
      </c>
    </row>
    <row r="47" spans="1:4" ht="11.25" customHeight="1" x14ac:dyDescent="0.25">
      <c r="A47" s="15"/>
      <c r="B47" s="11"/>
      <c r="C47" s="11"/>
      <c r="D47" s="12"/>
    </row>
    <row r="48" spans="1:4" ht="11.25" customHeight="1" x14ac:dyDescent="0.25">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25">
      <c r="A54" s="15"/>
      <c r="B54" s="11"/>
      <c r="C54" s="11"/>
      <c r="D54" s="12"/>
    </row>
    <row r="55" spans="1:4" ht="11.25" customHeight="1" x14ac:dyDescent="0.25">
      <c r="A55" s="13" t="s">
        <v>146</v>
      </c>
      <c r="B55" s="14">
        <f>SUM(B56:B61)</f>
        <v>24199.63</v>
      </c>
      <c r="C55" s="14">
        <f>SUM(C56:C61)</f>
        <v>36579.69</v>
      </c>
      <c r="D55" s="12"/>
    </row>
    <row r="56" spans="1:4" ht="11.25" customHeight="1" x14ac:dyDescent="0.2">
      <c r="A56" s="15" t="s">
        <v>147</v>
      </c>
      <c r="B56" s="16">
        <v>24199.63</v>
      </c>
      <c r="C56" s="16">
        <v>36579.69</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25">
      <c r="A62" s="15"/>
      <c r="B62" s="11"/>
      <c r="C62" s="11"/>
      <c r="D62" s="12"/>
    </row>
    <row r="63" spans="1:4" ht="11.25" customHeight="1" x14ac:dyDescent="0.25">
      <c r="A63" s="13" t="s">
        <v>153</v>
      </c>
      <c r="B63" s="14">
        <f>SUM(B64)</f>
        <v>0</v>
      </c>
      <c r="C63" s="14">
        <f>SUM(C64)</f>
        <v>0</v>
      </c>
      <c r="D63" s="12"/>
    </row>
    <row r="64" spans="1:4" ht="11.25" customHeight="1" x14ac:dyDescent="0.2">
      <c r="A64" s="15" t="s">
        <v>154</v>
      </c>
      <c r="B64" s="16">
        <v>0</v>
      </c>
      <c r="C64" s="16">
        <v>0</v>
      </c>
      <c r="D64" s="17">
        <v>5610</v>
      </c>
    </row>
    <row r="65" spans="1:8" ht="11.25" customHeight="1" x14ac:dyDescent="0.25">
      <c r="A65" s="18"/>
      <c r="B65" s="11"/>
      <c r="C65" s="11"/>
      <c r="D65" s="12"/>
    </row>
    <row r="66" spans="1:8" ht="11.25" customHeight="1" x14ac:dyDescent="0.25">
      <c r="A66" s="10" t="s">
        <v>155</v>
      </c>
      <c r="B66" s="14">
        <f>B63+B55+B48+B43+B32+B27</f>
        <v>3210090.45</v>
      </c>
      <c r="C66" s="19">
        <f>C63+C55+C48+C43+C32+C27</f>
        <v>3678224.36</v>
      </c>
      <c r="D66" s="12"/>
      <c r="E66" s="12"/>
    </row>
    <row r="67" spans="1:8" ht="11.25" customHeight="1" x14ac:dyDescent="0.25">
      <c r="A67" s="20"/>
      <c r="B67" s="11"/>
      <c r="C67" s="11"/>
      <c r="D67" s="12"/>
      <c r="E67" s="12"/>
    </row>
    <row r="68" spans="1:8" s="12" customFormat="1" x14ac:dyDescent="0.25">
      <c r="A68" s="10" t="s">
        <v>156</v>
      </c>
      <c r="B68" s="14">
        <f>B24-B66</f>
        <v>988132.03000000026</v>
      </c>
      <c r="C68" s="14">
        <f>C24-C66</f>
        <v>347723.41000000015</v>
      </c>
      <c r="E68" s="8"/>
    </row>
    <row r="69" spans="1:8" s="12" customFormat="1" x14ac:dyDescent="0.25">
      <c r="A69" s="18"/>
      <c r="B69" s="11"/>
      <c r="C69" s="11"/>
      <c r="E69" s="8"/>
    </row>
    <row r="70" spans="1:8" s="22" customFormat="1" x14ac:dyDescent="0.2">
      <c r="A70" s="21"/>
      <c r="B70" s="8"/>
      <c r="C70" s="8"/>
      <c r="D70" s="12"/>
      <c r="E70" s="8"/>
      <c r="F70" s="8"/>
      <c r="G70" s="8"/>
      <c r="H70" s="8"/>
    </row>
    <row r="71" spans="1:8" ht="12.75" x14ac:dyDescent="0.25">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51"/>
  <sheetViews>
    <sheetView tabSelected="1" zoomScaleNormal="100" zoomScaleSheetLayoutView="100" workbookViewId="0">
      <selection sqref="A1:F1"/>
    </sheetView>
  </sheetViews>
  <sheetFormatPr baseColWidth="10" defaultColWidth="9.28515625" defaultRowHeight="11.25" x14ac:dyDescent="0.25"/>
  <cols>
    <col min="1" max="1" width="48.140625" style="35" customWidth="1"/>
    <col min="2" max="2" width="12.28515625" style="35" customWidth="1"/>
    <col min="3" max="3" width="12.28515625" style="36" customWidth="1"/>
    <col min="4" max="4" width="48.140625" style="36" customWidth="1"/>
    <col min="5" max="6" width="12.28515625" style="36" customWidth="1"/>
    <col min="7" max="16384" width="9.28515625" style="8"/>
  </cols>
  <sheetData>
    <row r="1" spans="1:6" ht="45" customHeight="1" x14ac:dyDescent="0.25">
      <c r="A1" s="289" t="s">
        <v>296</v>
      </c>
      <c r="B1" s="290"/>
      <c r="C1" s="290"/>
      <c r="D1" s="290"/>
      <c r="E1" s="290"/>
      <c r="F1" s="291"/>
    </row>
    <row r="2" spans="1:6" x14ac:dyDescent="0.25">
      <c r="A2" s="24" t="s">
        <v>100</v>
      </c>
      <c r="B2" s="24" t="s">
        <v>294</v>
      </c>
      <c r="C2" s="24" t="s">
        <v>101</v>
      </c>
      <c r="D2" s="24" t="s">
        <v>100</v>
      </c>
      <c r="E2" s="24" t="s">
        <v>294</v>
      </c>
      <c r="F2" s="24" t="s">
        <v>101</v>
      </c>
    </row>
    <row r="3" spans="1:6" s="12" customFormat="1" x14ac:dyDescent="0.25">
      <c r="A3" s="10" t="s">
        <v>158</v>
      </c>
      <c r="B3" s="25"/>
      <c r="C3" s="25"/>
      <c r="D3" s="10" t="s">
        <v>159</v>
      </c>
      <c r="E3" s="25"/>
      <c r="F3" s="25"/>
    </row>
    <row r="4" spans="1:6" x14ac:dyDescent="0.25">
      <c r="A4" s="13" t="s">
        <v>160</v>
      </c>
      <c r="B4" s="25"/>
      <c r="C4" s="25"/>
      <c r="D4" s="13" t="s">
        <v>161</v>
      </c>
      <c r="E4" s="25"/>
      <c r="F4" s="25"/>
    </row>
    <row r="5" spans="1:6" x14ac:dyDescent="0.25">
      <c r="A5" s="15" t="s">
        <v>162</v>
      </c>
      <c r="B5" s="26">
        <v>3239697.54</v>
      </c>
      <c r="C5" s="26">
        <v>2144213.02</v>
      </c>
      <c r="D5" s="15" t="s">
        <v>163</v>
      </c>
      <c r="E5" s="26">
        <v>0</v>
      </c>
      <c r="F5" s="27">
        <v>0</v>
      </c>
    </row>
    <row r="6" spans="1:6" x14ac:dyDescent="0.25">
      <c r="A6" s="15" t="s">
        <v>164</v>
      </c>
      <c r="B6" s="26">
        <v>568134.25</v>
      </c>
      <c r="C6" s="26">
        <v>562152.49</v>
      </c>
      <c r="D6" s="15" t="s">
        <v>165</v>
      </c>
      <c r="E6" s="26">
        <v>0</v>
      </c>
      <c r="F6" s="27">
        <v>0</v>
      </c>
    </row>
    <row r="7" spans="1:6" x14ac:dyDescent="0.25">
      <c r="A7" s="15" t="s">
        <v>166</v>
      </c>
      <c r="B7" s="26">
        <v>0</v>
      </c>
      <c r="C7" s="26">
        <v>0</v>
      </c>
      <c r="D7" s="15" t="s">
        <v>167</v>
      </c>
      <c r="E7" s="26">
        <v>0</v>
      </c>
      <c r="F7" s="27">
        <v>0</v>
      </c>
    </row>
    <row r="8" spans="1:6" x14ac:dyDescent="0.25">
      <c r="A8" s="15" t="s">
        <v>168</v>
      </c>
      <c r="B8" s="26">
        <v>0</v>
      </c>
      <c r="C8" s="26">
        <v>0</v>
      </c>
      <c r="D8" s="15" t="s">
        <v>169</v>
      </c>
      <c r="E8" s="26">
        <v>0</v>
      </c>
      <c r="F8" s="27">
        <v>0</v>
      </c>
    </row>
    <row r="9" spans="1:6" x14ac:dyDescent="0.25">
      <c r="A9" s="15" t="s">
        <v>170</v>
      </c>
      <c r="B9" s="26">
        <v>0</v>
      </c>
      <c r="C9" s="26">
        <v>0</v>
      </c>
      <c r="D9" s="15" t="s">
        <v>171</v>
      </c>
      <c r="E9" s="26">
        <v>0</v>
      </c>
      <c r="F9" s="27">
        <v>0</v>
      </c>
    </row>
    <row r="10" spans="1:6" ht="22.5" x14ac:dyDescent="0.25">
      <c r="A10" s="15" t="s">
        <v>172</v>
      </c>
      <c r="B10" s="26">
        <v>0</v>
      </c>
      <c r="C10" s="26">
        <v>0</v>
      </c>
      <c r="D10" s="15" t="s">
        <v>173</v>
      </c>
      <c r="E10" s="26">
        <v>0</v>
      </c>
      <c r="F10" s="27">
        <v>0</v>
      </c>
    </row>
    <row r="11" spans="1:6" x14ac:dyDescent="0.25">
      <c r="A11" s="15" t="s">
        <v>174</v>
      </c>
      <c r="B11" s="26">
        <v>0</v>
      </c>
      <c r="C11" s="26">
        <v>0</v>
      </c>
      <c r="D11" s="15" t="s">
        <v>175</v>
      </c>
      <c r="E11" s="26">
        <v>0</v>
      </c>
      <c r="F11" s="27">
        <v>0</v>
      </c>
    </row>
    <row r="12" spans="1:6" x14ac:dyDescent="0.25">
      <c r="A12" s="18"/>
      <c r="B12" s="25"/>
      <c r="C12" s="25"/>
      <c r="D12" s="15" t="s">
        <v>176</v>
      </c>
      <c r="E12" s="26">
        <v>0</v>
      </c>
      <c r="F12" s="27">
        <v>0</v>
      </c>
    </row>
    <row r="13" spans="1:6" x14ac:dyDescent="0.25">
      <c r="A13" s="13" t="s">
        <v>177</v>
      </c>
      <c r="B13" s="28">
        <f>SUM(B5:B11)</f>
        <v>3807831.79</v>
      </c>
      <c r="C13" s="28">
        <f>SUM(C5:C11)</f>
        <v>2706365.51</v>
      </c>
      <c r="D13" s="18"/>
      <c r="E13" s="29"/>
      <c r="F13" s="30"/>
    </row>
    <row r="14" spans="1:6" x14ac:dyDescent="0.25">
      <c r="A14" s="20"/>
      <c r="B14" s="25"/>
      <c r="C14" s="25"/>
      <c r="D14" s="13" t="s">
        <v>178</v>
      </c>
      <c r="E14" s="14">
        <f>SUM(E5:E12)</f>
        <v>0</v>
      </c>
      <c r="F14" s="19">
        <f>SUM(F5:F12)</f>
        <v>0</v>
      </c>
    </row>
    <row r="15" spans="1:6" x14ac:dyDescent="0.25">
      <c r="A15" s="13" t="s">
        <v>179</v>
      </c>
      <c r="B15" s="25"/>
      <c r="C15" s="25"/>
      <c r="D15" s="20"/>
      <c r="E15" s="25"/>
      <c r="F15" s="30"/>
    </row>
    <row r="16" spans="1:6" x14ac:dyDescent="0.25">
      <c r="A16" s="15" t="s">
        <v>180</v>
      </c>
      <c r="B16" s="26">
        <v>0</v>
      </c>
      <c r="C16" s="26">
        <v>0</v>
      </c>
      <c r="D16" s="13" t="s">
        <v>181</v>
      </c>
      <c r="E16" s="25"/>
      <c r="F16" s="25"/>
    </row>
    <row r="17" spans="1:6" x14ac:dyDescent="0.25">
      <c r="A17" s="15" t="s">
        <v>182</v>
      </c>
      <c r="B17" s="26">
        <v>0</v>
      </c>
      <c r="C17" s="26">
        <v>0</v>
      </c>
      <c r="D17" s="15" t="s">
        <v>183</v>
      </c>
      <c r="E17" s="26">
        <v>0</v>
      </c>
      <c r="F17" s="27">
        <v>0</v>
      </c>
    </row>
    <row r="18" spans="1:6" ht="22.5" x14ac:dyDescent="0.25">
      <c r="A18" s="15" t="s">
        <v>184</v>
      </c>
      <c r="B18" s="26">
        <v>0</v>
      </c>
      <c r="C18" s="26">
        <v>0</v>
      </c>
      <c r="D18" s="15" t="s">
        <v>185</v>
      </c>
      <c r="E18" s="26">
        <v>0</v>
      </c>
      <c r="F18" s="27">
        <v>0</v>
      </c>
    </row>
    <row r="19" spans="1:6" x14ac:dyDescent="0.25">
      <c r="A19" s="15" t="s">
        <v>186</v>
      </c>
      <c r="B19" s="26">
        <v>0</v>
      </c>
      <c r="C19" s="26">
        <v>0</v>
      </c>
      <c r="D19" s="15" t="s">
        <v>187</v>
      </c>
      <c r="E19" s="26">
        <v>0</v>
      </c>
      <c r="F19" s="27">
        <v>0</v>
      </c>
    </row>
    <row r="20" spans="1:6" x14ac:dyDescent="0.25">
      <c r="A20" s="15" t="s">
        <v>188</v>
      </c>
      <c r="B20" s="26">
        <v>0</v>
      </c>
      <c r="C20" s="26">
        <v>0</v>
      </c>
      <c r="D20" s="15" t="s">
        <v>189</v>
      </c>
      <c r="E20" s="26">
        <v>0</v>
      </c>
      <c r="F20" s="27">
        <v>0</v>
      </c>
    </row>
    <row r="21" spans="1:6" ht="22.5" x14ac:dyDescent="0.25">
      <c r="A21" s="15" t="s">
        <v>190</v>
      </c>
      <c r="B21" s="26">
        <v>0</v>
      </c>
      <c r="C21" s="26">
        <v>0</v>
      </c>
      <c r="D21" s="15" t="s">
        <v>191</v>
      </c>
      <c r="E21" s="26">
        <v>0</v>
      </c>
      <c r="F21" s="27">
        <v>0</v>
      </c>
    </row>
    <row r="22" spans="1:6" x14ac:dyDescent="0.25">
      <c r="A22" s="15" t="s">
        <v>192</v>
      </c>
      <c r="B22" s="26">
        <v>0</v>
      </c>
      <c r="C22" s="26">
        <v>0</v>
      </c>
      <c r="D22" s="15" t="s">
        <v>193</v>
      </c>
      <c r="E22" s="26">
        <v>0</v>
      </c>
      <c r="F22" s="27">
        <v>0</v>
      </c>
    </row>
    <row r="23" spans="1:6" x14ac:dyDescent="0.25">
      <c r="A23" s="15" t="s">
        <v>194</v>
      </c>
      <c r="B23" s="26">
        <v>0</v>
      </c>
      <c r="C23" s="26">
        <v>0</v>
      </c>
      <c r="D23" s="18"/>
      <c r="E23" s="25"/>
      <c r="F23" s="30"/>
    </row>
    <row r="24" spans="1:6" x14ac:dyDescent="0.25">
      <c r="A24" s="15" t="s">
        <v>195</v>
      </c>
      <c r="B24" s="26">
        <v>0</v>
      </c>
      <c r="C24" s="26">
        <v>0</v>
      </c>
      <c r="D24" s="13" t="s">
        <v>196</v>
      </c>
      <c r="E24" s="28">
        <f>SUM(E17:E22)</f>
        <v>0</v>
      </c>
      <c r="F24" s="19">
        <f>SUM(F17:F22)</f>
        <v>0</v>
      </c>
    </row>
    <row r="25" spans="1:6" s="12" customFormat="1" x14ac:dyDescent="0.25">
      <c r="A25" s="18"/>
      <c r="B25" s="25"/>
      <c r="C25" s="25"/>
      <c r="D25" s="18"/>
      <c r="E25" s="25"/>
      <c r="F25" s="30"/>
    </row>
    <row r="26" spans="1:6" x14ac:dyDescent="0.25">
      <c r="A26" s="13" t="s">
        <v>197</v>
      </c>
      <c r="B26" s="28">
        <f>SUM(B16:B24)</f>
        <v>0</v>
      </c>
      <c r="C26" s="28">
        <f>SUM(C16:C24)</f>
        <v>0</v>
      </c>
      <c r="D26" s="31" t="s">
        <v>198</v>
      </c>
      <c r="E26" s="28">
        <f>SUM(E24+E14)</f>
        <v>0</v>
      </c>
      <c r="F26" s="19">
        <f>SUM(F14+F24)</f>
        <v>0</v>
      </c>
    </row>
    <row r="27" spans="1:6" x14ac:dyDescent="0.25">
      <c r="A27" s="20"/>
      <c r="B27" s="25"/>
      <c r="C27" s="25"/>
      <c r="D27" s="20"/>
      <c r="E27" s="25"/>
      <c r="F27" s="30"/>
    </row>
    <row r="28" spans="1:6" x14ac:dyDescent="0.25">
      <c r="A28" s="13" t="s">
        <v>199</v>
      </c>
      <c r="B28" s="28">
        <f>B13+B26</f>
        <v>3807831.79</v>
      </c>
      <c r="C28" s="28">
        <f>C13+C26</f>
        <v>2706365.51</v>
      </c>
      <c r="D28" s="10" t="s">
        <v>200</v>
      </c>
      <c r="E28" s="25"/>
      <c r="F28" s="25"/>
    </row>
    <row r="29" spans="1:6" x14ac:dyDescent="0.25">
      <c r="A29" s="32"/>
      <c r="B29" s="33"/>
      <c r="C29" s="30"/>
      <c r="D29" s="20"/>
      <c r="E29" s="25"/>
      <c r="F29" s="25"/>
    </row>
    <row r="30" spans="1:6" x14ac:dyDescent="0.25">
      <c r="A30" s="32"/>
      <c r="B30" s="33"/>
      <c r="C30" s="30"/>
      <c r="D30" s="13" t="s">
        <v>201</v>
      </c>
      <c r="E30" s="28">
        <f>SUM(E31:E33)</f>
        <v>0</v>
      </c>
      <c r="F30" s="19">
        <f>SUM(F31:F33)</f>
        <v>0</v>
      </c>
    </row>
    <row r="31" spans="1:6" x14ac:dyDescent="0.25">
      <c r="A31" s="32"/>
      <c r="B31" s="33"/>
      <c r="C31" s="30"/>
      <c r="D31" s="15" t="s">
        <v>138</v>
      </c>
      <c r="E31" s="26">
        <v>0</v>
      </c>
      <c r="F31" s="27">
        <v>0</v>
      </c>
    </row>
    <row r="32" spans="1:6" x14ac:dyDescent="0.25">
      <c r="A32" s="32"/>
      <c r="B32" s="33"/>
      <c r="C32" s="30"/>
      <c r="D32" s="15" t="s">
        <v>202</v>
      </c>
      <c r="E32" s="26">
        <v>0</v>
      </c>
      <c r="F32" s="27">
        <v>0</v>
      </c>
    </row>
    <row r="33" spans="1:6" x14ac:dyDescent="0.25">
      <c r="A33" s="32"/>
      <c r="B33" s="33"/>
      <c r="C33" s="30"/>
      <c r="D33" s="15" t="s">
        <v>203</v>
      </c>
      <c r="E33" s="26">
        <v>0</v>
      </c>
      <c r="F33" s="27">
        <v>0</v>
      </c>
    </row>
    <row r="34" spans="1:6" x14ac:dyDescent="0.25">
      <c r="A34" s="32"/>
      <c r="B34" s="33"/>
      <c r="C34" s="30"/>
      <c r="D34" s="18"/>
      <c r="E34" s="25"/>
      <c r="F34" s="30"/>
    </row>
    <row r="35" spans="1:6" x14ac:dyDescent="0.25">
      <c r="A35" s="32"/>
      <c r="B35" s="33"/>
      <c r="C35" s="30"/>
      <c r="D35" s="13" t="s">
        <v>204</v>
      </c>
      <c r="E35" s="28">
        <f>SUM(E36:E40)</f>
        <v>0</v>
      </c>
      <c r="F35" s="19">
        <f>SUM(F36:F40)</f>
        <v>0</v>
      </c>
    </row>
    <row r="36" spans="1:6" x14ac:dyDescent="0.25">
      <c r="A36" s="32"/>
      <c r="B36" s="33"/>
      <c r="C36" s="30"/>
      <c r="D36" s="15" t="s">
        <v>205</v>
      </c>
      <c r="E36" s="26">
        <v>0</v>
      </c>
      <c r="F36" s="27">
        <v>0</v>
      </c>
    </row>
    <row r="37" spans="1:6" x14ac:dyDescent="0.25">
      <c r="A37" s="32"/>
      <c r="B37" s="33"/>
      <c r="C37" s="30"/>
      <c r="D37" s="15" t="s">
        <v>206</v>
      </c>
      <c r="E37" s="26">
        <v>0</v>
      </c>
      <c r="F37" s="27">
        <v>0</v>
      </c>
    </row>
    <row r="38" spans="1:6" x14ac:dyDescent="0.25">
      <c r="A38" s="32"/>
      <c r="B38" s="33"/>
      <c r="C38" s="30"/>
      <c r="D38" s="15" t="s">
        <v>207</v>
      </c>
      <c r="E38" s="26">
        <v>0</v>
      </c>
      <c r="F38" s="27">
        <v>0</v>
      </c>
    </row>
    <row r="39" spans="1:6" x14ac:dyDescent="0.25">
      <c r="A39" s="32"/>
      <c r="B39" s="33"/>
      <c r="C39" s="30"/>
      <c r="D39" s="15" t="s">
        <v>208</v>
      </c>
      <c r="E39" s="26">
        <v>0</v>
      </c>
      <c r="F39" s="27">
        <v>0</v>
      </c>
    </row>
    <row r="40" spans="1:6" x14ac:dyDescent="0.25">
      <c r="A40" s="32"/>
      <c r="B40" s="33"/>
      <c r="C40" s="30"/>
      <c r="D40" s="15" t="s">
        <v>209</v>
      </c>
      <c r="E40" s="26">
        <v>0</v>
      </c>
      <c r="F40" s="27">
        <v>0</v>
      </c>
    </row>
    <row r="41" spans="1:6" x14ac:dyDescent="0.25">
      <c r="A41" s="32"/>
      <c r="B41" s="33"/>
      <c r="C41" s="30"/>
      <c r="D41" s="18"/>
      <c r="E41" s="25"/>
      <c r="F41" s="30"/>
    </row>
    <row r="42" spans="1:6" ht="22.5" x14ac:dyDescent="0.25">
      <c r="A42" s="32"/>
      <c r="B42" s="33"/>
      <c r="C42" s="30"/>
      <c r="D42" s="13" t="s">
        <v>210</v>
      </c>
      <c r="E42" s="28">
        <f>SUM(E43:E44)</f>
        <v>0</v>
      </c>
      <c r="F42" s="19">
        <f>SUM(F43:F44)</f>
        <v>0</v>
      </c>
    </row>
    <row r="43" spans="1:6" x14ac:dyDescent="0.25">
      <c r="A43" s="32"/>
      <c r="B43" s="33"/>
      <c r="C43" s="30"/>
      <c r="D43" s="15" t="s">
        <v>211</v>
      </c>
      <c r="E43" s="26">
        <v>0</v>
      </c>
      <c r="F43" s="27">
        <v>0</v>
      </c>
    </row>
    <row r="44" spans="1:6" x14ac:dyDescent="0.25">
      <c r="A44" s="32"/>
      <c r="B44" s="33"/>
      <c r="C44" s="30"/>
      <c r="D44" s="15" t="s">
        <v>212</v>
      </c>
      <c r="E44" s="26">
        <v>0</v>
      </c>
      <c r="F44" s="27">
        <v>0</v>
      </c>
    </row>
    <row r="45" spans="1:6" x14ac:dyDescent="0.25">
      <c r="A45" s="32"/>
      <c r="B45" s="33"/>
      <c r="C45" s="30"/>
      <c r="D45" s="18"/>
      <c r="E45" s="25"/>
      <c r="F45" s="30"/>
    </row>
    <row r="46" spans="1:6" x14ac:dyDescent="0.25">
      <c r="A46" s="32"/>
      <c r="B46" s="33"/>
      <c r="C46" s="30"/>
      <c r="D46" s="13" t="s">
        <v>213</v>
      </c>
      <c r="E46" s="28">
        <f>SUM(E42+E35+E30)</f>
        <v>0</v>
      </c>
      <c r="F46" s="19">
        <f>SUM(F42+F35+F30)</f>
        <v>0</v>
      </c>
    </row>
    <row r="47" spans="1:6" x14ac:dyDescent="0.25">
      <c r="A47" s="32"/>
      <c r="B47" s="33"/>
      <c r="C47" s="30"/>
      <c r="D47" s="20"/>
      <c r="E47" s="25"/>
      <c r="F47" s="30"/>
    </row>
    <row r="48" spans="1:6" x14ac:dyDescent="0.25">
      <c r="A48" s="32"/>
      <c r="B48" s="33"/>
      <c r="C48" s="30"/>
      <c r="D48" s="13" t="s">
        <v>214</v>
      </c>
      <c r="E48" s="28">
        <f>E46+E26</f>
        <v>0</v>
      </c>
      <c r="F48" s="28">
        <f>F46+F26</f>
        <v>0</v>
      </c>
    </row>
    <row r="49" spans="1:6" x14ac:dyDescent="0.25">
      <c r="A49" s="32"/>
      <c r="B49" s="33"/>
      <c r="C49" s="33"/>
      <c r="D49" s="34"/>
      <c r="E49" s="30"/>
      <c r="F49" s="30"/>
    </row>
    <row r="51" spans="1:6" ht="12.75" x14ac:dyDescent="0.25">
      <c r="A51" s="23"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40"/>
  <sheetViews>
    <sheetView zoomScaleNormal="100" workbookViewId="0">
      <selection sqref="A1:F1"/>
    </sheetView>
  </sheetViews>
  <sheetFormatPr baseColWidth="10" defaultColWidth="9.28515625" defaultRowHeight="11.25" x14ac:dyDescent="0.25"/>
  <cols>
    <col min="1" max="1" width="45" style="35" customWidth="1"/>
    <col min="2" max="5" width="16.28515625" style="36" customWidth="1"/>
    <col min="6" max="6" width="14.28515625" style="36" customWidth="1"/>
    <col min="7" max="16384" width="9.28515625" style="8"/>
  </cols>
  <sheetData>
    <row r="1" spans="1:6" ht="45" customHeight="1" x14ac:dyDescent="0.25">
      <c r="A1" s="286" t="s">
        <v>297</v>
      </c>
      <c r="B1" s="287"/>
      <c r="C1" s="287"/>
      <c r="D1" s="287"/>
      <c r="E1" s="287"/>
      <c r="F1" s="288"/>
    </row>
    <row r="2" spans="1:6" s="35" customFormat="1" ht="60.75" customHeight="1" x14ac:dyDescent="0.25">
      <c r="A2" s="37" t="s">
        <v>100</v>
      </c>
      <c r="B2" s="38" t="s">
        <v>215</v>
      </c>
      <c r="C2" s="38" t="s">
        <v>216</v>
      </c>
      <c r="D2" s="38" t="s">
        <v>217</v>
      </c>
      <c r="E2" s="38" t="s">
        <v>218</v>
      </c>
      <c r="F2" s="38" t="s">
        <v>219</v>
      </c>
    </row>
    <row r="3" spans="1:6" s="35" customFormat="1" ht="11.25" customHeight="1" x14ac:dyDescent="0.25">
      <c r="A3" s="39"/>
      <c r="B3" s="40"/>
      <c r="C3" s="40"/>
      <c r="D3" s="40"/>
      <c r="E3" s="40"/>
      <c r="F3" s="40"/>
    </row>
    <row r="4" spans="1:6" ht="11.25" customHeight="1" x14ac:dyDescent="0.2">
      <c r="A4" s="41" t="s">
        <v>281</v>
      </c>
      <c r="B4" s="42">
        <f>SUM(B5:B7)</f>
        <v>0</v>
      </c>
      <c r="C4" s="40"/>
      <c r="D4" s="40"/>
      <c r="E4" s="40"/>
      <c r="F4" s="42">
        <f>SUM(B4:E4)</f>
        <v>0</v>
      </c>
    </row>
    <row r="5" spans="1:6" ht="11.25" customHeight="1" x14ac:dyDescent="0.2">
      <c r="A5" s="43" t="s">
        <v>138</v>
      </c>
      <c r="B5" s="44">
        <v>0</v>
      </c>
      <c r="C5" s="40"/>
      <c r="D5" s="40"/>
      <c r="E5" s="40"/>
      <c r="F5" s="42">
        <f>SUM(B5:E5)</f>
        <v>0</v>
      </c>
    </row>
    <row r="6" spans="1:6" ht="11.25" customHeight="1" x14ac:dyDescent="0.2">
      <c r="A6" s="43" t="s">
        <v>202</v>
      </c>
      <c r="B6" s="44">
        <v>0</v>
      </c>
      <c r="C6" s="40"/>
      <c r="D6" s="40"/>
      <c r="E6" s="40"/>
      <c r="F6" s="42">
        <f>SUM(B6:E6)</f>
        <v>0</v>
      </c>
    </row>
    <row r="7" spans="1:6" ht="11.25" customHeight="1" x14ac:dyDescent="0.2">
      <c r="A7" s="43" t="s">
        <v>203</v>
      </c>
      <c r="B7" s="44">
        <v>0</v>
      </c>
      <c r="C7" s="40"/>
      <c r="D7" s="40"/>
      <c r="E7" s="40"/>
      <c r="F7" s="42">
        <f>SUM(B7:E7)</f>
        <v>0</v>
      </c>
    </row>
    <row r="8" spans="1:6" ht="11.25" customHeight="1" x14ac:dyDescent="0.25">
      <c r="A8" s="45"/>
      <c r="B8" s="40"/>
      <c r="C8" s="40"/>
      <c r="D8" s="40"/>
      <c r="E8" s="40"/>
      <c r="F8" s="40"/>
    </row>
    <row r="9" spans="1:6" ht="11.25" customHeight="1" x14ac:dyDescent="0.2">
      <c r="A9" s="41" t="s">
        <v>298</v>
      </c>
      <c r="B9" s="40"/>
      <c r="C9" s="42">
        <f>SUM(C10:C14)</f>
        <v>0</v>
      </c>
      <c r="D9" s="42">
        <f>D10</f>
        <v>0</v>
      </c>
      <c r="E9" s="40"/>
      <c r="F9" s="42">
        <f t="shared" ref="F9:F14" si="0">SUM(B9:E9)</f>
        <v>0</v>
      </c>
    </row>
    <row r="10" spans="1:6" ht="11.25" customHeight="1" x14ac:dyDescent="0.2">
      <c r="A10" s="43" t="s">
        <v>156</v>
      </c>
      <c r="B10" s="40"/>
      <c r="C10" s="40"/>
      <c r="D10" s="44">
        <v>0</v>
      </c>
      <c r="E10" s="40"/>
      <c r="F10" s="42">
        <f t="shared" si="0"/>
        <v>0</v>
      </c>
    </row>
    <row r="11" spans="1:6" ht="11.25" customHeight="1" x14ac:dyDescent="0.2">
      <c r="A11" s="43" t="s">
        <v>206</v>
      </c>
      <c r="B11" s="40"/>
      <c r="C11" s="44">
        <v>0</v>
      </c>
      <c r="D11" s="40"/>
      <c r="E11" s="40"/>
      <c r="F11" s="42">
        <f t="shared" si="0"/>
        <v>0</v>
      </c>
    </row>
    <row r="12" spans="1:6" ht="11.25" customHeight="1" x14ac:dyDescent="0.2">
      <c r="A12" s="43" t="s">
        <v>207</v>
      </c>
      <c r="B12" s="40"/>
      <c r="C12" s="44">
        <v>0</v>
      </c>
      <c r="D12" s="40"/>
      <c r="E12" s="40"/>
      <c r="F12" s="42">
        <f t="shared" si="0"/>
        <v>0</v>
      </c>
    </row>
    <row r="13" spans="1:6" ht="11.25" customHeight="1" x14ac:dyDescent="0.2">
      <c r="A13" s="43" t="s">
        <v>208</v>
      </c>
      <c r="B13" s="40"/>
      <c r="C13" s="44">
        <v>0</v>
      </c>
      <c r="D13" s="40"/>
      <c r="E13" s="40"/>
      <c r="F13" s="42">
        <f t="shared" si="0"/>
        <v>0</v>
      </c>
    </row>
    <row r="14" spans="1:6" ht="11.25" customHeight="1" x14ac:dyDescent="0.2">
      <c r="A14" s="43" t="s">
        <v>209</v>
      </c>
      <c r="B14" s="40"/>
      <c r="C14" s="44">
        <v>0</v>
      </c>
      <c r="D14" s="40"/>
      <c r="E14" s="40"/>
      <c r="F14" s="42">
        <f t="shared" si="0"/>
        <v>0</v>
      </c>
    </row>
    <row r="15" spans="1:6" ht="11.25" customHeight="1" x14ac:dyDescent="0.25">
      <c r="A15" s="45"/>
      <c r="B15" s="40"/>
      <c r="C15" s="40"/>
      <c r="D15" s="40"/>
      <c r="E15" s="40"/>
      <c r="F15" s="40"/>
    </row>
    <row r="16" spans="1:6" ht="22.5" x14ac:dyDescent="0.2">
      <c r="A16" s="41" t="s">
        <v>283</v>
      </c>
      <c r="B16" s="40"/>
      <c r="C16" s="40"/>
      <c r="D16" s="40"/>
      <c r="E16" s="42">
        <f>SUM(E17:E18)</f>
        <v>0</v>
      </c>
      <c r="F16" s="42">
        <f>SUM(B16:E16)</f>
        <v>0</v>
      </c>
    </row>
    <row r="17" spans="1:6" ht="11.25" customHeight="1" x14ac:dyDescent="0.2">
      <c r="A17" s="43" t="s">
        <v>211</v>
      </c>
      <c r="B17" s="40"/>
      <c r="C17" s="40"/>
      <c r="D17" s="40"/>
      <c r="E17" s="44">
        <v>0</v>
      </c>
      <c r="F17" s="42">
        <f>SUM(B17:E17)</f>
        <v>0</v>
      </c>
    </row>
    <row r="18" spans="1:6" ht="11.25" customHeight="1" x14ac:dyDescent="0.2">
      <c r="A18" s="43" t="s">
        <v>212</v>
      </c>
      <c r="B18" s="40"/>
      <c r="C18" s="40"/>
      <c r="D18" s="40"/>
      <c r="E18" s="44">
        <v>0</v>
      </c>
      <c r="F18" s="42">
        <f>SUM(B18:E18)</f>
        <v>0</v>
      </c>
    </row>
    <row r="19" spans="1:6" ht="11.25" customHeight="1" x14ac:dyDescent="0.25">
      <c r="A19" s="45"/>
      <c r="B19" s="40"/>
      <c r="C19" s="40"/>
      <c r="D19" s="40"/>
      <c r="E19" s="40"/>
      <c r="F19" s="40"/>
    </row>
    <row r="20" spans="1:6" ht="11.25" customHeight="1" x14ac:dyDescent="0.2">
      <c r="A20" s="41" t="s">
        <v>299</v>
      </c>
      <c r="B20" s="42">
        <f>B4</f>
        <v>0</v>
      </c>
      <c r="C20" s="42">
        <f>C9</f>
        <v>0</v>
      </c>
      <c r="D20" s="42">
        <f>D9</f>
        <v>0</v>
      </c>
      <c r="E20" s="42">
        <f>E16</f>
        <v>0</v>
      </c>
      <c r="F20" s="42">
        <f>SUM(B20:E20)</f>
        <v>0</v>
      </c>
    </row>
    <row r="21" spans="1:6" ht="11.25" customHeight="1" x14ac:dyDescent="0.25">
      <c r="A21" s="46"/>
      <c r="B21" s="40"/>
      <c r="C21" s="40"/>
      <c r="D21" s="40"/>
      <c r="E21" s="40"/>
      <c r="F21" s="40"/>
    </row>
    <row r="22" spans="1:6" ht="11.25" customHeight="1" x14ac:dyDescent="0.2">
      <c r="A22" s="41" t="s">
        <v>300</v>
      </c>
      <c r="B22" s="42">
        <f>SUM(B23:B25)</f>
        <v>0</v>
      </c>
      <c r="C22" s="40"/>
      <c r="D22" s="40"/>
      <c r="E22" s="40"/>
      <c r="F22" s="42">
        <f>SUM(B22:E22)</f>
        <v>0</v>
      </c>
    </row>
    <row r="23" spans="1:6" ht="11.25" customHeight="1" x14ac:dyDescent="0.2">
      <c r="A23" s="43" t="s">
        <v>138</v>
      </c>
      <c r="B23" s="44">
        <v>0</v>
      </c>
      <c r="C23" s="40"/>
      <c r="D23" s="40"/>
      <c r="E23" s="40"/>
      <c r="F23" s="42">
        <f>SUM(B23:E23)</f>
        <v>0</v>
      </c>
    </row>
    <row r="24" spans="1:6" ht="11.25" customHeight="1" x14ac:dyDescent="0.2">
      <c r="A24" s="43" t="s">
        <v>202</v>
      </c>
      <c r="B24" s="44">
        <v>0</v>
      </c>
      <c r="C24" s="40"/>
      <c r="D24" s="40"/>
      <c r="E24" s="40"/>
      <c r="F24" s="42">
        <f>SUM(B24:E24)</f>
        <v>0</v>
      </c>
    </row>
    <row r="25" spans="1:6" ht="11.25" customHeight="1" x14ac:dyDescent="0.2">
      <c r="A25" s="43" t="s">
        <v>203</v>
      </c>
      <c r="B25" s="44">
        <v>0</v>
      </c>
      <c r="C25" s="40"/>
      <c r="D25" s="40"/>
      <c r="E25" s="40"/>
      <c r="F25" s="42">
        <f>SUM(B25:E25)</f>
        <v>0</v>
      </c>
    </row>
    <row r="26" spans="1:6" ht="11.25" customHeight="1" x14ac:dyDescent="0.25">
      <c r="A26" s="45"/>
      <c r="B26" s="40"/>
      <c r="C26" s="40"/>
      <c r="D26" s="40"/>
      <c r="E26" s="40"/>
      <c r="F26" s="40"/>
    </row>
    <row r="27" spans="1:6" ht="22.5" x14ac:dyDescent="0.2">
      <c r="A27" s="41" t="s">
        <v>301</v>
      </c>
      <c r="B27" s="40"/>
      <c r="C27" s="42">
        <f>C29</f>
        <v>0</v>
      </c>
      <c r="D27" s="42">
        <f>SUM(D28:D32)</f>
        <v>0</v>
      </c>
      <c r="E27" s="40"/>
      <c r="F27" s="42">
        <f t="shared" ref="F27:F32" si="1">SUM(B27:E27)</f>
        <v>0</v>
      </c>
    </row>
    <row r="28" spans="1:6" ht="11.25" customHeight="1" x14ac:dyDescent="0.2">
      <c r="A28" s="43" t="s">
        <v>156</v>
      </c>
      <c r="B28" s="40"/>
      <c r="C28" s="40"/>
      <c r="D28" s="44">
        <v>0</v>
      </c>
      <c r="E28" s="40"/>
      <c r="F28" s="42">
        <f t="shared" si="1"/>
        <v>0</v>
      </c>
    </row>
    <row r="29" spans="1:6" ht="11.25" customHeight="1" x14ac:dyDescent="0.2">
      <c r="A29" s="43" t="s">
        <v>206</v>
      </c>
      <c r="B29" s="40"/>
      <c r="C29" s="44">
        <v>0</v>
      </c>
      <c r="D29" s="44">
        <v>0</v>
      </c>
      <c r="E29" s="40"/>
      <c r="F29" s="42">
        <f t="shared" si="1"/>
        <v>0</v>
      </c>
    </row>
    <row r="30" spans="1:6" ht="11.25" customHeight="1" x14ac:dyDescent="0.2">
      <c r="A30" s="43" t="s">
        <v>207</v>
      </c>
      <c r="B30" s="40"/>
      <c r="C30" s="40"/>
      <c r="D30" s="47">
        <v>0</v>
      </c>
      <c r="E30" s="40"/>
      <c r="F30" s="42">
        <f t="shared" si="1"/>
        <v>0</v>
      </c>
    </row>
    <row r="31" spans="1:6" ht="11.25" customHeight="1" x14ac:dyDescent="0.2">
      <c r="A31" s="43" t="s">
        <v>208</v>
      </c>
      <c r="B31" s="40"/>
      <c r="C31" s="40"/>
      <c r="D31" s="47">
        <v>0</v>
      </c>
      <c r="E31" s="40"/>
      <c r="F31" s="42">
        <f t="shared" si="1"/>
        <v>0</v>
      </c>
    </row>
    <row r="32" spans="1:6" ht="11.25" customHeight="1" x14ac:dyDescent="0.2">
      <c r="A32" s="43" t="s">
        <v>209</v>
      </c>
      <c r="B32" s="40"/>
      <c r="C32" s="40"/>
      <c r="D32" s="47">
        <v>0</v>
      </c>
      <c r="E32" s="40"/>
      <c r="F32" s="42">
        <f t="shared" si="1"/>
        <v>0</v>
      </c>
    </row>
    <row r="33" spans="1:6" ht="11.25" customHeight="1" x14ac:dyDescent="0.25">
      <c r="A33" s="45"/>
      <c r="B33" s="40"/>
      <c r="C33" s="40"/>
      <c r="D33" s="40"/>
      <c r="E33" s="40"/>
      <c r="F33" s="40"/>
    </row>
    <row r="34" spans="1:6" ht="33.75" x14ac:dyDescent="0.2">
      <c r="A34" s="41" t="s">
        <v>302</v>
      </c>
      <c r="B34" s="40"/>
      <c r="C34" s="40"/>
      <c r="D34" s="40"/>
      <c r="E34" s="42">
        <f>SUM(E35:E36)</f>
        <v>0</v>
      </c>
      <c r="F34" s="42">
        <f>SUM(B34:E34)</f>
        <v>0</v>
      </c>
    </row>
    <row r="35" spans="1:6" ht="11.25" customHeight="1" x14ac:dyDescent="0.2">
      <c r="A35" s="43" t="s">
        <v>211</v>
      </c>
      <c r="B35" s="40"/>
      <c r="C35" s="40"/>
      <c r="D35" s="40"/>
      <c r="E35" s="44">
        <v>0</v>
      </c>
      <c r="F35" s="42">
        <f>SUM(B35:E35)</f>
        <v>0</v>
      </c>
    </row>
    <row r="36" spans="1:6" ht="11.25" customHeight="1" x14ac:dyDescent="0.2">
      <c r="A36" s="43" t="s">
        <v>212</v>
      </c>
      <c r="B36" s="40"/>
      <c r="C36" s="40"/>
      <c r="D36" s="40"/>
      <c r="E36" s="44">
        <v>0</v>
      </c>
      <c r="F36" s="42">
        <f>SUM(B36:E36)</f>
        <v>0</v>
      </c>
    </row>
    <row r="37" spans="1:6" ht="11.25" customHeight="1" x14ac:dyDescent="0.25">
      <c r="A37" s="45"/>
      <c r="B37" s="40"/>
      <c r="C37" s="40"/>
      <c r="D37" s="40"/>
      <c r="E37" s="40"/>
      <c r="F37" s="40"/>
    </row>
    <row r="38" spans="1:6" ht="11.25" customHeight="1" x14ac:dyDescent="0.25">
      <c r="A38" s="41" t="s">
        <v>303</v>
      </c>
      <c r="B38" s="48">
        <f>B20+B22</f>
        <v>0</v>
      </c>
      <c r="C38" s="48">
        <f>+C20+C27</f>
        <v>0</v>
      </c>
      <c r="D38" s="48">
        <f>D20+D27</f>
        <v>0</v>
      </c>
      <c r="E38" s="48">
        <f>+E20+E34</f>
        <v>0</v>
      </c>
      <c r="F38" s="48">
        <f>SUM(B38:E38)</f>
        <v>0</v>
      </c>
    </row>
    <row r="39" spans="1:6" x14ac:dyDescent="0.25">
      <c r="A39" s="49"/>
      <c r="B39" s="50"/>
      <c r="C39" s="50"/>
      <c r="D39" s="50"/>
      <c r="E39" s="50"/>
      <c r="F39" s="50"/>
    </row>
    <row r="40" spans="1:6" ht="12.75" x14ac:dyDescent="0.25">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62"/>
  <sheetViews>
    <sheetView zoomScaleNormal="100" zoomScaleSheetLayoutView="80" workbookViewId="0">
      <selection sqref="A1:C1"/>
    </sheetView>
  </sheetViews>
  <sheetFormatPr baseColWidth="10" defaultColWidth="9.28515625" defaultRowHeight="11.25" x14ac:dyDescent="0.25"/>
  <cols>
    <col min="1" max="1" width="66.7109375" style="35" customWidth="1"/>
    <col min="2" max="2" width="24" style="35" customWidth="1"/>
    <col min="3" max="3" width="20.140625" style="36" customWidth="1"/>
    <col min="4" max="4" width="7.140625" style="8" customWidth="1"/>
    <col min="5" max="16384" width="9.28515625" style="8"/>
  </cols>
  <sheetData>
    <row r="1" spans="1:3" ht="45" customHeight="1" x14ac:dyDescent="0.25">
      <c r="A1" s="286" t="s">
        <v>304</v>
      </c>
      <c r="B1" s="287"/>
      <c r="C1" s="288"/>
    </row>
    <row r="2" spans="1:3" s="53" customFormat="1" ht="15" customHeight="1" x14ac:dyDescent="0.25">
      <c r="A2" s="51" t="s">
        <v>100</v>
      </c>
      <c r="B2" s="52" t="s">
        <v>220</v>
      </c>
      <c r="C2" s="52" t="s">
        <v>221</v>
      </c>
    </row>
    <row r="3" spans="1:3" s="12" customFormat="1" ht="11.25" customHeight="1" x14ac:dyDescent="0.25">
      <c r="A3" s="41" t="s">
        <v>158</v>
      </c>
      <c r="B3" s="54">
        <f>B4+B13</f>
        <v>0</v>
      </c>
      <c r="C3" s="54">
        <f>C4+C13</f>
        <v>0</v>
      </c>
    </row>
    <row r="4" spans="1:3" ht="11.25" customHeight="1" x14ac:dyDescent="0.25">
      <c r="A4" s="55" t="s">
        <v>160</v>
      </c>
      <c r="B4" s="54">
        <f>SUM(B5:B11)</f>
        <v>0</v>
      </c>
      <c r="C4" s="54">
        <f>SUM(C5:C11)</f>
        <v>0</v>
      </c>
    </row>
    <row r="5" spans="1:3" ht="11.25" customHeight="1" x14ac:dyDescent="0.25">
      <c r="A5" s="56" t="s">
        <v>162</v>
      </c>
      <c r="B5" s="57">
        <v>0</v>
      </c>
      <c r="C5" s="57">
        <v>0</v>
      </c>
    </row>
    <row r="6" spans="1:3" ht="11.25" customHeight="1" x14ac:dyDescent="0.25">
      <c r="A6" s="56" t="s">
        <v>164</v>
      </c>
      <c r="B6" s="57">
        <v>0</v>
      </c>
      <c r="C6" s="57">
        <v>0</v>
      </c>
    </row>
    <row r="7" spans="1:3" ht="11.25" customHeight="1" x14ac:dyDescent="0.25">
      <c r="A7" s="56" t="s">
        <v>166</v>
      </c>
      <c r="B7" s="57">
        <v>0</v>
      </c>
      <c r="C7" s="57">
        <v>0</v>
      </c>
    </row>
    <row r="8" spans="1:3" ht="11.25" customHeight="1" x14ac:dyDescent="0.25">
      <c r="A8" s="56" t="s">
        <v>168</v>
      </c>
      <c r="B8" s="57">
        <v>0</v>
      </c>
      <c r="C8" s="57">
        <v>0</v>
      </c>
    </row>
    <row r="9" spans="1:3" ht="11.25" customHeight="1" x14ac:dyDescent="0.25">
      <c r="A9" s="56" t="s">
        <v>170</v>
      </c>
      <c r="B9" s="57">
        <v>0</v>
      </c>
      <c r="C9" s="57">
        <v>0</v>
      </c>
    </row>
    <row r="10" spans="1:3" ht="11.25" customHeight="1" x14ac:dyDescent="0.25">
      <c r="A10" s="56" t="s">
        <v>172</v>
      </c>
      <c r="B10" s="57">
        <v>0</v>
      </c>
      <c r="C10" s="57">
        <v>0</v>
      </c>
    </row>
    <row r="11" spans="1:3" ht="11.25" customHeight="1" x14ac:dyDescent="0.25">
      <c r="A11" s="56" t="s">
        <v>174</v>
      </c>
      <c r="B11" s="57">
        <v>0</v>
      </c>
      <c r="C11" s="57">
        <v>0</v>
      </c>
    </row>
    <row r="12" spans="1:3" ht="11.25" customHeight="1" x14ac:dyDescent="0.25">
      <c r="A12" s="58"/>
      <c r="B12" s="57"/>
      <c r="C12" s="57"/>
    </row>
    <row r="13" spans="1:3" ht="11.25" customHeight="1" x14ac:dyDescent="0.25">
      <c r="A13" s="55" t="s">
        <v>179</v>
      </c>
      <c r="B13" s="54">
        <f>SUM(B14:B22)</f>
        <v>0</v>
      </c>
      <c r="C13" s="54">
        <f>SUM(C14:C22)</f>
        <v>0</v>
      </c>
    </row>
    <row r="14" spans="1:3" ht="11.25" customHeight="1" x14ac:dyDescent="0.25">
      <c r="A14" s="56" t="s">
        <v>180</v>
      </c>
      <c r="B14" s="57">
        <v>0</v>
      </c>
      <c r="C14" s="57">
        <v>0</v>
      </c>
    </row>
    <row r="15" spans="1:3" ht="11.25" customHeight="1" x14ac:dyDescent="0.25">
      <c r="A15" s="56" t="s">
        <v>182</v>
      </c>
      <c r="B15" s="57">
        <v>0</v>
      </c>
      <c r="C15" s="57">
        <v>0</v>
      </c>
    </row>
    <row r="16" spans="1:3" ht="11.25" customHeight="1" x14ac:dyDescent="0.25">
      <c r="A16" s="56" t="s">
        <v>184</v>
      </c>
      <c r="B16" s="57">
        <v>0</v>
      </c>
      <c r="C16" s="57">
        <v>0</v>
      </c>
    </row>
    <row r="17" spans="1:3" ht="11.25" customHeight="1" x14ac:dyDescent="0.25">
      <c r="A17" s="56" t="s">
        <v>186</v>
      </c>
      <c r="B17" s="57">
        <v>0</v>
      </c>
      <c r="C17" s="57">
        <v>0</v>
      </c>
    </row>
    <row r="18" spans="1:3" ht="11.25" customHeight="1" x14ac:dyDescent="0.25">
      <c r="A18" s="56" t="s">
        <v>188</v>
      </c>
      <c r="B18" s="57">
        <v>0</v>
      </c>
      <c r="C18" s="57">
        <v>0</v>
      </c>
    </row>
    <row r="19" spans="1:3" ht="11.25" customHeight="1" x14ac:dyDescent="0.25">
      <c r="A19" s="56" t="s">
        <v>190</v>
      </c>
      <c r="B19" s="57">
        <v>0</v>
      </c>
      <c r="C19" s="57">
        <v>0</v>
      </c>
    </row>
    <row r="20" spans="1:3" ht="11.25" customHeight="1" x14ac:dyDescent="0.25">
      <c r="A20" s="56" t="s">
        <v>192</v>
      </c>
      <c r="B20" s="57">
        <v>0</v>
      </c>
      <c r="C20" s="57">
        <v>0</v>
      </c>
    </row>
    <row r="21" spans="1:3" ht="11.25" customHeight="1" x14ac:dyDescent="0.25">
      <c r="A21" s="56" t="s">
        <v>194</v>
      </c>
      <c r="B21" s="57">
        <v>0</v>
      </c>
      <c r="C21" s="57">
        <v>0</v>
      </c>
    </row>
    <row r="22" spans="1:3" ht="11.25" customHeight="1" x14ac:dyDescent="0.25">
      <c r="A22" s="56" t="s">
        <v>195</v>
      </c>
      <c r="B22" s="57">
        <v>0</v>
      </c>
      <c r="C22" s="57">
        <v>0</v>
      </c>
    </row>
    <row r="23" spans="1:3" s="12" customFormat="1" ht="11.25" customHeight="1" x14ac:dyDescent="0.25">
      <c r="A23" s="59"/>
      <c r="B23" s="57"/>
      <c r="C23" s="57"/>
    </row>
    <row r="24" spans="1:3" s="12" customFormat="1" ht="11.25" customHeight="1" x14ac:dyDescent="0.25">
      <c r="A24" s="41" t="s">
        <v>159</v>
      </c>
      <c r="B24" s="54">
        <f>B25+B35</f>
        <v>0</v>
      </c>
      <c r="C24" s="54">
        <f>C25+C35</f>
        <v>0</v>
      </c>
    </row>
    <row r="25" spans="1:3" ht="11.25" customHeight="1" x14ac:dyDescent="0.25">
      <c r="A25" s="55" t="s">
        <v>161</v>
      </c>
      <c r="B25" s="54">
        <f>SUM(B26:B33)</f>
        <v>0</v>
      </c>
      <c r="C25" s="54">
        <f>SUM(C26:C33)</f>
        <v>0</v>
      </c>
    </row>
    <row r="26" spans="1:3" ht="11.25" customHeight="1" x14ac:dyDescent="0.25">
      <c r="A26" s="56" t="s">
        <v>163</v>
      </c>
      <c r="B26" s="57">
        <v>0</v>
      </c>
      <c r="C26" s="57">
        <v>0</v>
      </c>
    </row>
    <row r="27" spans="1:3" ht="11.25" customHeight="1" x14ac:dyDescent="0.25">
      <c r="A27" s="56" t="s">
        <v>165</v>
      </c>
      <c r="B27" s="57">
        <v>0</v>
      </c>
      <c r="C27" s="57">
        <v>0</v>
      </c>
    </row>
    <row r="28" spans="1:3" ht="11.25" customHeight="1" x14ac:dyDescent="0.25">
      <c r="A28" s="56" t="s">
        <v>167</v>
      </c>
      <c r="B28" s="57">
        <v>0</v>
      </c>
      <c r="C28" s="57">
        <v>0</v>
      </c>
    </row>
    <row r="29" spans="1:3" ht="11.25" customHeight="1" x14ac:dyDescent="0.25">
      <c r="A29" s="56" t="s">
        <v>169</v>
      </c>
      <c r="B29" s="57">
        <v>0</v>
      </c>
      <c r="C29" s="57">
        <v>0</v>
      </c>
    </row>
    <row r="30" spans="1:3" ht="11.25" customHeight="1" x14ac:dyDescent="0.25">
      <c r="A30" s="56" t="s">
        <v>171</v>
      </c>
      <c r="B30" s="57">
        <v>0</v>
      </c>
      <c r="C30" s="57">
        <v>0</v>
      </c>
    </row>
    <row r="31" spans="1:3" ht="11.25" customHeight="1" x14ac:dyDescent="0.25">
      <c r="A31" s="56" t="s">
        <v>173</v>
      </c>
      <c r="B31" s="57">
        <v>0</v>
      </c>
      <c r="C31" s="57">
        <v>0</v>
      </c>
    </row>
    <row r="32" spans="1:3" ht="11.25" customHeight="1" x14ac:dyDescent="0.25">
      <c r="A32" s="56" t="s">
        <v>175</v>
      </c>
      <c r="B32" s="57">
        <v>0</v>
      </c>
      <c r="C32" s="57">
        <v>0</v>
      </c>
    </row>
    <row r="33" spans="1:3" ht="11.25" customHeight="1" x14ac:dyDescent="0.25">
      <c r="A33" s="56" t="s">
        <v>176</v>
      </c>
      <c r="B33" s="57">
        <v>0</v>
      </c>
      <c r="C33" s="57">
        <v>0</v>
      </c>
    </row>
    <row r="34" spans="1:3" ht="11.25" customHeight="1" x14ac:dyDescent="0.25">
      <c r="A34" s="58"/>
      <c r="B34" s="57"/>
      <c r="C34" s="57"/>
    </row>
    <row r="35" spans="1:3" ht="11.25" customHeight="1" x14ac:dyDescent="0.25">
      <c r="A35" s="55" t="s">
        <v>181</v>
      </c>
      <c r="B35" s="54">
        <f>SUM(B36:B41)</f>
        <v>0</v>
      </c>
      <c r="C35" s="54">
        <f>SUM(C36:C41)</f>
        <v>0</v>
      </c>
    </row>
    <row r="36" spans="1:3" ht="11.25" customHeight="1" x14ac:dyDescent="0.25">
      <c r="A36" s="56" t="s">
        <v>183</v>
      </c>
      <c r="B36" s="57">
        <v>0</v>
      </c>
      <c r="C36" s="57">
        <v>0</v>
      </c>
    </row>
    <row r="37" spans="1:3" ht="11.25" customHeight="1" x14ac:dyDescent="0.25">
      <c r="A37" s="56" t="s">
        <v>185</v>
      </c>
      <c r="B37" s="57">
        <v>0</v>
      </c>
      <c r="C37" s="57">
        <v>0</v>
      </c>
    </row>
    <row r="38" spans="1:3" ht="11.25" customHeight="1" x14ac:dyDescent="0.25">
      <c r="A38" s="56" t="s">
        <v>187</v>
      </c>
      <c r="B38" s="57">
        <v>0</v>
      </c>
      <c r="C38" s="57">
        <v>0</v>
      </c>
    </row>
    <row r="39" spans="1:3" ht="11.25" customHeight="1" x14ac:dyDescent="0.25">
      <c r="A39" s="56" t="s">
        <v>189</v>
      </c>
      <c r="B39" s="57">
        <v>0</v>
      </c>
      <c r="C39" s="57">
        <v>0</v>
      </c>
    </row>
    <row r="40" spans="1:3" ht="11.25" customHeight="1" x14ac:dyDescent="0.25">
      <c r="A40" s="56" t="s">
        <v>191</v>
      </c>
      <c r="B40" s="57">
        <v>0</v>
      </c>
      <c r="C40" s="57">
        <v>0</v>
      </c>
    </row>
    <row r="41" spans="1:3" ht="11.25" customHeight="1" x14ac:dyDescent="0.25">
      <c r="A41" s="56" t="s">
        <v>193</v>
      </c>
      <c r="B41" s="57">
        <v>0</v>
      </c>
      <c r="C41" s="57">
        <v>0</v>
      </c>
    </row>
    <row r="42" spans="1:3" ht="11.25" customHeight="1" x14ac:dyDescent="0.25">
      <c r="A42" s="58"/>
      <c r="B42" s="57"/>
      <c r="C42" s="57"/>
    </row>
    <row r="43" spans="1:3" s="12" customFormat="1" ht="11.25" customHeight="1" x14ac:dyDescent="0.25">
      <c r="A43" s="41" t="s">
        <v>200</v>
      </c>
      <c r="B43" s="54">
        <f>B45+B50+B57</f>
        <v>0</v>
      </c>
      <c r="C43" s="54">
        <f>C45+C50+C57</f>
        <v>0</v>
      </c>
    </row>
    <row r="44" spans="1:3" s="12" customFormat="1" ht="11.25" customHeight="1" x14ac:dyDescent="0.25">
      <c r="A44" s="41"/>
      <c r="B44" s="57"/>
      <c r="C44" s="57"/>
    </row>
    <row r="45" spans="1:3" ht="11.25" customHeight="1" x14ac:dyDescent="0.25">
      <c r="A45" s="55" t="s">
        <v>201</v>
      </c>
      <c r="B45" s="54">
        <f>SUM(B46:B48)</f>
        <v>0</v>
      </c>
      <c r="C45" s="54">
        <f>SUM(C46:C48)</f>
        <v>0</v>
      </c>
    </row>
    <row r="46" spans="1:3" ht="11.25" customHeight="1" x14ac:dyDescent="0.25">
      <c r="A46" s="56" t="s">
        <v>138</v>
      </c>
      <c r="B46" s="57">
        <v>0</v>
      </c>
      <c r="C46" s="57">
        <v>0</v>
      </c>
    </row>
    <row r="47" spans="1:3" ht="11.25" customHeight="1" x14ac:dyDescent="0.25">
      <c r="A47" s="56" t="s">
        <v>202</v>
      </c>
      <c r="B47" s="57">
        <v>0</v>
      </c>
      <c r="C47" s="57">
        <v>0</v>
      </c>
    </row>
    <row r="48" spans="1:3" ht="11.25" customHeight="1" x14ac:dyDescent="0.25">
      <c r="A48" s="56" t="s">
        <v>203</v>
      </c>
      <c r="B48" s="57">
        <v>0</v>
      </c>
      <c r="C48" s="57">
        <v>0</v>
      </c>
    </row>
    <row r="49" spans="1:3" ht="11.25" customHeight="1" x14ac:dyDescent="0.25">
      <c r="A49" s="58"/>
      <c r="B49" s="57"/>
      <c r="C49" s="57"/>
    </row>
    <row r="50" spans="1:3" ht="11.25" customHeight="1" x14ac:dyDescent="0.25">
      <c r="A50" s="55" t="s">
        <v>204</v>
      </c>
      <c r="B50" s="54">
        <f>SUM(B51:B55)</f>
        <v>0</v>
      </c>
      <c r="C50" s="54">
        <f>SUM(C51:C55)</f>
        <v>0</v>
      </c>
    </row>
    <row r="51" spans="1:3" ht="11.25" customHeight="1" x14ac:dyDescent="0.25">
      <c r="A51" s="56" t="s">
        <v>205</v>
      </c>
      <c r="B51" s="57">
        <v>0</v>
      </c>
      <c r="C51" s="57">
        <v>0</v>
      </c>
    </row>
    <row r="52" spans="1:3" ht="11.25" customHeight="1" x14ac:dyDescent="0.25">
      <c r="A52" s="56" t="s">
        <v>206</v>
      </c>
      <c r="B52" s="57">
        <v>0</v>
      </c>
      <c r="C52" s="57">
        <v>0</v>
      </c>
    </row>
    <row r="53" spans="1:3" ht="11.25" customHeight="1" x14ac:dyDescent="0.25">
      <c r="A53" s="56" t="s">
        <v>207</v>
      </c>
      <c r="B53" s="57">
        <v>0</v>
      </c>
      <c r="C53" s="57">
        <v>0</v>
      </c>
    </row>
    <row r="54" spans="1:3" ht="11.25" customHeight="1" x14ac:dyDescent="0.25">
      <c r="A54" s="56" t="s">
        <v>208</v>
      </c>
      <c r="B54" s="57">
        <v>0</v>
      </c>
      <c r="C54" s="57">
        <v>0</v>
      </c>
    </row>
    <row r="55" spans="1:3" ht="11.25" customHeight="1" x14ac:dyDescent="0.25">
      <c r="A55" s="56" t="s">
        <v>209</v>
      </c>
      <c r="B55" s="57">
        <v>0</v>
      </c>
      <c r="C55" s="57">
        <v>0</v>
      </c>
    </row>
    <row r="56" spans="1:3" ht="11.25" customHeight="1" x14ac:dyDescent="0.25">
      <c r="A56" s="58"/>
      <c r="B56" s="57"/>
      <c r="C56" s="57"/>
    </row>
    <row r="57" spans="1:3" ht="11.25" customHeight="1" x14ac:dyDescent="0.25">
      <c r="A57" s="55" t="s">
        <v>210</v>
      </c>
      <c r="B57" s="54">
        <f>SUM(B58:B59)</f>
        <v>0</v>
      </c>
      <c r="C57" s="54">
        <f>SUM(C58:C59)</f>
        <v>0</v>
      </c>
    </row>
    <row r="58" spans="1:3" ht="11.25" customHeight="1" x14ac:dyDescent="0.25">
      <c r="A58" s="56" t="s">
        <v>211</v>
      </c>
      <c r="B58" s="57">
        <v>0</v>
      </c>
      <c r="C58" s="57">
        <v>0</v>
      </c>
    </row>
    <row r="59" spans="1:3" ht="11.25" customHeight="1" x14ac:dyDescent="0.25">
      <c r="A59" s="56" t="s">
        <v>212</v>
      </c>
      <c r="B59" s="57">
        <v>0</v>
      </c>
      <c r="C59" s="57">
        <v>0</v>
      </c>
    </row>
    <row r="60" spans="1:3" ht="11.25" customHeight="1" x14ac:dyDescent="0.25">
      <c r="A60" s="59"/>
      <c r="B60" s="57"/>
      <c r="C60" s="57"/>
    </row>
    <row r="62" spans="1:3" ht="27" customHeight="1" x14ac:dyDescent="0.25">
      <c r="A62" s="292" t="s">
        <v>157</v>
      </c>
      <c r="B62" s="293"/>
      <c r="C62" s="293"/>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V68"/>
  <sheetViews>
    <sheetView zoomScaleNormal="100" workbookViewId="0">
      <selection sqref="A1:C1"/>
    </sheetView>
  </sheetViews>
  <sheetFormatPr baseColWidth="10" defaultColWidth="9.28515625" defaultRowHeight="11.25" x14ac:dyDescent="0.2"/>
  <cols>
    <col min="1" max="1" width="70.7109375" style="60" customWidth="1"/>
    <col min="2" max="3" width="20.140625" style="60" customWidth="1"/>
    <col min="4" max="16384" width="9.28515625" style="60"/>
  </cols>
  <sheetData>
    <row r="1" spans="1:22" ht="45" customHeight="1" x14ac:dyDescent="0.2">
      <c r="A1" s="286" t="s">
        <v>305</v>
      </c>
      <c r="B1" s="287"/>
      <c r="C1" s="288"/>
    </row>
    <row r="2" spans="1:22" ht="15" customHeight="1" x14ac:dyDescent="0.2">
      <c r="A2" s="61" t="s">
        <v>100</v>
      </c>
      <c r="B2" s="37" t="s">
        <v>294</v>
      </c>
      <c r="C2" s="37" t="s">
        <v>101</v>
      </c>
      <c r="V2" s="60" t="s">
        <v>101</v>
      </c>
    </row>
    <row r="3" spans="1:22" ht="11.25" customHeight="1" x14ac:dyDescent="0.2">
      <c r="A3" s="41" t="s">
        <v>222</v>
      </c>
      <c r="B3" s="33"/>
      <c r="C3" s="33"/>
    </row>
    <row r="4" spans="1:22" ht="11.25" customHeight="1" x14ac:dyDescent="0.2">
      <c r="A4" s="55" t="s">
        <v>220</v>
      </c>
      <c r="B4" s="62">
        <f>SUM(B5:B14)</f>
        <v>0</v>
      </c>
      <c r="C4" s="62">
        <f>SUM(C5:C14)</f>
        <v>0</v>
      </c>
      <c r="D4" s="63" t="s">
        <v>223</v>
      </c>
    </row>
    <row r="5" spans="1:22" ht="11.25" customHeight="1" x14ac:dyDescent="0.2">
      <c r="A5" s="56" t="s">
        <v>104</v>
      </c>
      <c r="B5" s="34">
        <v>0</v>
      </c>
      <c r="C5" s="34">
        <v>0</v>
      </c>
      <c r="D5" s="64">
        <v>100000</v>
      </c>
    </row>
    <row r="6" spans="1:22" ht="11.25" customHeight="1" x14ac:dyDescent="0.2">
      <c r="A6" s="56" t="s">
        <v>105</v>
      </c>
      <c r="B6" s="34">
        <v>0</v>
      </c>
      <c r="C6" s="34">
        <v>0</v>
      </c>
      <c r="D6" s="64">
        <v>200000</v>
      </c>
    </row>
    <row r="7" spans="1:22" ht="11.25" customHeight="1" x14ac:dyDescent="0.2">
      <c r="A7" s="56" t="s">
        <v>106</v>
      </c>
      <c r="B7" s="34">
        <v>0</v>
      </c>
      <c r="C7" s="34">
        <v>0</v>
      </c>
      <c r="D7" s="64">
        <v>300000</v>
      </c>
    </row>
    <row r="8" spans="1:22" ht="11.25" customHeight="1" x14ac:dyDescent="0.2">
      <c r="A8" s="56" t="s">
        <v>107</v>
      </c>
      <c r="B8" s="34">
        <v>0</v>
      </c>
      <c r="C8" s="34">
        <v>0</v>
      </c>
      <c r="D8" s="64">
        <v>400000</v>
      </c>
    </row>
    <row r="9" spans="1:22" ht="11.25" customHeight="1" x14ac:dyDescent="0.2">
      <c r="A9" s="56" t="s">
        <v>108</v>
      </c>
      <c r="B9" s="34">
        <v>0</v>
      </c>
      <c r="C9" s="34">
        <v>0</v>
      </c>
      <c r="D9" s="64">
        <v>500000</v>
      </c>
    </row>
    <row r="10" spans="1:22" ht="11.25" customHeight="1" x14ac:dyDescent="0.2">
      <c r="A10" s="56" t="s">
        <v>109</v>
      </c>
      <c r="B10" s="34">
        <v>0</v>
      </c>
      <c r="C10" s="34">
        <v>0</v>
      </c>
      <c r="D10" s="64">
        <v>600000</v>
      </c>
    </row>
    <row r="11" spans="1:22" ht="11.25" customHeight="1" x14ac:dyDescent="0.2">
      <c r="A11" s="56" t="s">
        <v>110</v>
      </c>
      <c r="B11" s="34">
        <v>0</v>
      </c>
      <c r="C11" s="34">
        <v>0</v>
      </c>
      <c r="D11" s="64">
        <v>700000</v>
      </c>
    </row>
    <row r="12" spans="1:22" ht="22.5" x14ac:dyDescent="0.2">
      <c r="A12" s="56" t="s">
        <v>112</v>
      </c>
      <c r="B12" s="34">
        <v>0</v>
      </c>
      <c r="C12" s="34">
        <v>0</v>
      </c>
      <c r="D12" s="64">
        <v>800000</v>
      </c>
    </row>
    <row r="13" spans="1:22" ht="11.25" customHeight="1" x14ac:dyDescent="0.2">
      <c r="A13" s="56" t="s">
        <v>113</v>
      </c>
      <c r="B13" s="34">
        <v>0</v>
      </c>
      <c r="C13" s="34">
        <v>0</v>
      </c>
      <c r="D13" s="64">
        <v>900000</v>
      </c>
    </row>
    <row r="14" spans="1:22" ht="11.25" customHeight="1" x14ac:dyDescent="0.2">
      <c r="A14" s="56" t="s">
        <v>224</v>
      </c>
      <c r="B14" s="34">
        <v>0</v>
      </c>
      <c r="C14" s="34">
        <v>0</v>
      </c>
      <c r="D14" s="63" t="s">
        <v>225</v>
      </c>
    </row>
    <row r="15" spans="1:22" ht="11.25" customHeight="1" x14ac:dyDescent="0.2">
      <c r="A15" s="58"/>
      <c r="B15" s="33"/>
      <c r="C15" s="33"/>
      <c r="D15" s="63" t="s">
        <v>223</v>
      </c>
    </row>
    <row r="16" spans="1:22" ht="11.25" customHeight="1" x14ac:dyDescent="0.2">
      <c r="A16" s="55" t="s">
        <v>221</v>
      </c>
      <c r="B16" s="62">
        <f>SUM(B17:B32)</f>
        <v>0</v>
      </c>
      <c r="C16" s="62">
        <f>SUM(C17:C32)</f>
        <v>0</v>
      </c>
      <c r="D16" s="63" t="s">
        <v>223</v>
      </c>
    </row>
    <row r="17" spans="1:4" ht="11.25" customHeight="1" x14ac:dyDescent="0.2">
      <c r="A17" s="56" t="s">
        <v>123</v>
      </c>
      <c r="B17" s="34">
        <v>0</v>
      </c>
      <c r="C17" s="34">
        <v>0</v>
      </c>
      <c r="D17" s="64">
        <v>1000</v>
      </c>
    </row>
    <row r="18" spans="1:4" ht="11.25" customHeight="1" x14ac:dyDescent="0.2">
      <c r="A18" s="56" t="s">
        <v>124</v>
      </c>
      <c r="B18" s="34">
        <v>0</v>
      </c>
      <c r="C18" s="34">
        <v>0</v>
      </c>
      <c r="D18" s="64">
        <v>2000</v>
      </c>
    </row>
    <row r="19" spans="1:4" ht="11.25" customHeight="1" x14ac:dyDescent="0.2">
      <c r="A19" s="56" t="s">
        <v>125</v>
      </c>
      <c r="B19" s="34">
        <v>0</v>
      </c>
      <c r="C19" s="34">
        <v>0</v>
      </c>
      <c r="D19" s="64">
        <v>3000</v>
      </c>
    </row>
    <row r="20" spans="1:4" ht="11.25" customHeight="1" x14ac:dyDescent="0.2">
      <c r="A20" s="56" t="s">
        <v>127</v>
      </c>
      <c r="B20" s="34">
        <v>0</v>
      </c>
      <c r="C20" s="34">
        <v>0</v>
      </c>
      <c r="D20" s="64">
        <v>4100</v>
      </c>
    </row>
    <row r="21" spans="1:4" ht="11.25" customHeight="1" x14ac:dyDescent="0.2">
      <c r="A21" s="56" t="s">
        <v>226</v>
      </c>
      <c r="B21" s="34">
        <v>0</v>
      </c>
      <c r="C21" s="34">
        <v>0</v>
      </c>
      <c r="D21" s="64">
        <v>4200</v>
      </c>
    </row>
    <row r="22" spans="1:4" ht="11.25" customHeight="1" x14ac:dyDescent="0.2">
      <c r="A22" s="56" t="s">
        <v>129</v>
      </c>
      <c r="B22" s="34">
        <v>0</v>
      </c>
      <c r="C22" s="34">
        <v>0</v>
      </c>
      <c r="D22" s="64">
        <v>4300</v>
      </c>
    </row>
    <row r="23" spans="1:4" ht="11.25" customHeight="1" x14ac:dyDescent="0.2">
      <c r="A23" s="56" t="s">
        <v>130</v>
      </c>
      <c r="B23" s="34">
        <v>0</v>
      </c>
      <c r="C23" s="34">
        <v>0</v>
      </c>
      <c r="D23" s="64">
        <v>4400</v>
      </c>
    </row>
    <row r="24" spans="1:4" ht="11.25" customHeight="1" x14ac:dyDescent="0.2">
      <c r="A24" s="56" t="s">
        <v>131</v>
      </c>
      <c r="B24" s="34">
        <v>0</v>
      </c>
      <c r="C24" s="34">
        <v>0</v>
      </c>
      <c r="D24" s="64">
        <v>4500</v>
      </c>
    </row>
    <row r="25" spans="1:4" ht="11.25" customHeight="1" x14ac:dyDescent="0.2">
      <c r="A25" s="56" t="s">
        <v>132</v>
      </c>
      <c r="B25" s="34">
        <v>0</v>
      </c>
      <c r="C25" s="34">
        <v>0</v>
      </c>
      <c r="D25" s="64">
        <v>4600</v>
      </c>
    </row>
    <row r="26" spans="1:4" ht="11.25" customHeight="1" x14ac:dyDescent="0.2">
      <c r="A26" s="56" t="s">
        <v>133</v>
      </c>
      <c r="B26" s="34">
        <v>0</v>
      </c>
      <c r="C26" s="34">
        <v>0</v>
      </c>
      <c r="D26" s="64">
        <v>4700</v>
      </c>
    </row>
    <row r="27" spans="1:4" ht="11.25" customHeight="1" x14ac:dyDescent="0.2">
      <c r="A27" s="56" t="s">
        <v>134</v>
      </c>
      <c r="B27" s="34">
        <v>0</v>
      </c>
      <c r="C27" s="34">
        <v>0</v>
      </c>
      <c r="D27" s="64">
        <v>4800</v>
      </c>
    </row>
    <row r="28" spans="1:4" ht="11.25" customHeight="1" x14ac:dyDescent="0.2">
      <c r="A28" s="56" t="s">
        <v>135</v>
      </c>
      <c r="B28" s="34">
        <v>0</v>
      </c>
      <c r="C28" s="34">
        <v>0</v>
      </c>
      <c r="D28" s="64">
        <v>4900</v>
      </c>
    </row>
    <row r="29" spans="1:4" ht="11.25" customHeight="1" x14ac:dyDescent="0.2">
      <c r="A29" s="56" t="s">
        <v>137</v>
      </c>
      <c r="B29" s="34">
        <v>0</v>
      </c>
      <c r="C29" s="34">
        <v>0</v>
      </c>
      <c r="D29" s="64">
        <v>8100</v>
      </c>
    </row>
    <row r="30" spans="1:4" ht="11.25" customHeight="1" x14ac:dyDescent="0.2">
      <c r="A30" s="56" t="s">
        <v>138</v>
      </c>
      <c r="B30" s="34">
        <v>0</v>
      </c>
      <c r="C30" s="34">
        <v>0</v>
      </c>
      <c r="D30" s="64">
        <v>8300</v>
      </c>
    </row>
    <row r="31" spans="1:4" ht="11.25" customHeight="1" x14ac:dyDescent="0.2">
      <c r="A31" s="56" t="s">
        <v>139</v>
      </c>
      <c r="B31" s="34">
        <v>0</v>
      </c>
      <c r="C31" s="34">
        <v>0</v>
      </c>
      <c r="D31" s="64">
        <v>8500</v>
      </c>
    </row>
    <row r="32" spans="1:4" ht="11.25" customHeight="1" x14ac:dyDescent="0.2">
      <c r="A32" s="56" t="s">
        <v>227</v>
      </c>
      <c r="B32" s="34">
        <v>0</v>
      </c>
      <c r="C32" s="34">
        <v>0</v>
      </c>
      <c r="D32" s="63" t="s">
        <v>223</v>
      </c>
    </row>
    <row r="33" spans="1:4" ht="11.25" customHeight="1" x14ac:dyDescent="0.2">
      <c r="A33" s="41" t="s">
        <v>228</v>
      </c>
      <c r="B33" s="62">
        <f>B4-B16</f>
        <v>0</v>
      </c>
      <c r="C33" s="62">
        <f>C4-C16</f>
        <v>0</v>
      </c>
      <c r="D33" s="63" t="s">
        <v>223</v>
      </c>
    </row>
    <row r="34" spans="1:4" ht="11.25" customHeight="1" x14ac:dyDescent="0.2">
      <c r="A34" s="46"/>
      <c r="B34" s="33"/>
      <c r="C34" s="33"/>
      <c r="D34" s="63" t="s">
        <v>223</v>
      </c>
    </row>
    <row r="35" spans="1:4" ht="11.25" customHeight="1" x14ac:dyDescent="0.2">
      <c r="A35" s="41" t="s">
        <v>229</v>
      </c>
      <c r="B35" s="33"/>
      <c r="C35" s="33"/>
      <c r="D35" s="63" t="s">
        <v>223</v>
      </c>
    </row>
    <row r="36" spans="1:4" ht="11.25" customHeight="1" x14ac:dyDescent="0.2">
      <c r="A36" s="55" t="s">
        <v>220</v>
      </c>
      <c r="B36" s="62">
        <f>SUM(B37:B39)</f>
        <v>0</v>
      </c>
      <c r="C36" s="62">
        <f>SUM(C37:C39)</f>
        <v>0</v>
      </c>
      <c r="D36" s="63" t="s">
        <v>223</v>
      </c>
    </row>
    <row r="37" spans="1:4" ht="11.25" customHeight="1" x14ac:dyDescent="0.2">
      <c r="A37" s="56" t="s">
        <v>184</v>
      </c>
      <c r="B37" s="34">
        <v>0</v>
      </c>
      <c r="C37" s="34">
        <v>0</v>
      </c>
      <c r="D37" s="63">
        <v>620001</v>
      </c>
    </row>
    <row r="38" spans="1:4" ht="11.25" customHeight="1" x14ac:dyDescent="0.2">
      <c r="A38" s="56" t="s">
        <v>186</v>
      </c>
      <c r="B38" s="34">
        <v>0</v>
      </c>
      <c r="C38" s="34">
        <v>0</v>
      </c>
      <c r="D38" s="63">
        <v>621001</v>
      </c>
    </row>
    <row r="39" spans="1:4" ht="11.25" customHeight="1" x14ac:dyDescent="0.2">
      <c r="A39" s="56" t="s">
        <v>230</v>
      </c>
      <c r="B39" s="34">
        <v>0</v>
      </c>
      <c r="C39" s="34">
        <v>0</v>
      </c>
      <c r="D39" s="63" t="s">
        <v>223</v>
      </c>
    </row>
    <row r="40" spans="1:4" ht="11.25" customHeight="1" x14ac:dyDescent="0.2">
      <c r="A40" s="58"/>
      <c r="B40" s="33"/>
      <c r="C40" s="33"/>
      <c r="D40" s="63" t="s">
        <v>223</v>
      </c>
    </row>
    <row r="41" spans="1:4" ht="11.25" customHeight="1" x14ac:dyDescent="0.2">
      <c r="A41" s="55" t="s">
        <v>221</v>
      </c>
      <c r="B41" s="62">
        <f>SUM(B42:B44)</f>
        <v>0</v>
      </c>
      <c r="C41" s="62">
        <f>SUM(C42:C44)</f>
        <v>0</v>
      </c>
      <c r="D41" s="63" t="s">
        <v>223</v>
      </c>
    </row>
    <row r="42" spans="1:4" ht="11.25" customHeight="1" x14ac:dyDescent="0.2">
      <c r="A42" s="56" t="s">
        <v>184</v>
      </c>
      <c r="B42" s="34">
        <v>0</v>
      </c>
      <c r="C42" s="34">
        <v>0</v>
      </c>
      <c r="D42" s="63">
        <v>6000</v>
      </c>
    </row>
    <row r="43" spans="1:4" ht="11.25" customHeight="1" x14ac:dyDescent="0.2">
      <c r="A43" s="56" t="s">
        <v>186</v>
      </c>
      <c r="B43" s="34">
        <v>0</v>
      </c>
      <c r="C43" s="34">
        <v>0</v>
      </c>
      <c r="D43" s="63">
        <v>5000</v>
      </c>
    </row>
    <row r="44" spans="1:4" ht="11.25" customHeight="1" x14ac:dyDescent="0.2">
      <c r="A44" s="56" t="s">
        <v>231</v>
      </c>
      <c r="B44" s="34">
        <v>0</v>
      </c>
      <c r="C44" s="34">
        <v>0</v>
      </c>
      <c r="D44" s="63">
        <v>7000</v>
      </c>
    </row>
    <row r="45" spans="1:4" ht="11.25" customHeight="1" x14ac:dyDescent="0.2">
      <c r="A45" s="41" t="s">
        <v>232</v>
      </c>
      <c r="B45" s="62">
        <f>B36-B41</f>
        <v>0</v>
      </c>
      <c r="C45" s="62">
        <f>C36-C41</f>
        <v>0</v>
      </c>
      <c r="D45" s="63" t="s">
        <v>223</v>
      </c>
    </row>
    <row r="46" spans="1:4" ht="11.25" customHeight="1" x14ac:dyDescent="0.2">
      <c r="A46" s="46"/>
      <c r="B46" s="33"/>
      <c r="C46" s="33"/>
      <c r="D46" s="63" t="s">
        <v>223</v>
      </c>
    </row>
    <row r="47" spans="1:4" ht="11.25" customHeight="1" x14ac:dyDescent="0.2">
      <c r="A47" s="41" t="s">
        <v>233</v>
      </c>
      <c r="B47" s="33"/>
      <c r="C47" s="33"/>
      <c r="D47" s="63" t="s">
        <v>223</v>
      </c>
    </row>
    <row r="48" spans="1:4" ht="11.25" customHeight="1" x14ac:dyDescent="0.2">
      <c r="A48" s="55" t="s">
        <v>220</v>
      </c>
      <c r="B48" s="62">
        <f>SUM(B49+B52)</f>
        <v>0</v>
      </c>
      <c r="C48" s="62">
        <f>SUM(C49+C52)</f>
        <v>0</v>
      </c>
      <c r="D48" s="63" t="s">
        <v>223</v>
      </c>
    </row>
    <row r="49" spans="1:4" ht="11.25" customHeight="1" x14ac:dyDescent="0.2">
      <c r="A49" s="56" t="s">
        <v>234</v>
      </c>
      <c r="B49" s="34">
        <f>B50+B51</f>
        <v>0</v>
      </c>
      <c r="C49" s="34">
        <f>C50+C51</f>
        <v>0</v>
      </c>
      <c r="D49" s="63" t="s">
        <v>223</v>
      </c>
    </row>
    <row r="50" spans="1:4" ht="11.25" customHeight="1" x14ac:dyDescent="0.2">
      <c r="A50" s="56" t="s">
        <v>235</v>
      </c>
      <c r="B50" s="34">
        <v>0</v>
      </c>
      <c r="C50" s="34">
        <v>0</v>
      </c>
      <c r="D50" s="65" t="s">
        <v>236</v>
      </c>
    </row>
    <row r="51" spans="1:4" ht="11.25" customHeight="1" x14ac:dyDescent="0.2">
      <c r="A51" s="56" t="s">
        <v>237</v>
      </c>
      <c r="B51" s="34">
        <v>0</v>
      </c>
      <c r="C51" s="34">
        <v>0</v>
      </c>
      <c r="D51" s="65" t="s">
        <v>238</v>
      </c>
    </row>
    <row r="52" spans="1:4" ht="11.25" customHeight="1" x14ac:dyDescent="0.2">
      <c r="A52" s="56" t="s">
        <v>239</v>
      </c>
      <c r="B52" s="34">
        <v>0</v>
      </c>
      <c r="C52" s="34">
        <v>0</v>
      </c>
      <c r="D52" s="65" t="s">
        <v>240</v>
      </c>
    </row>
    <row r="53" spans="1:4" ht="11.25" customHeight="1" x14ac:dyDescent="0.2">
      <c r="A53" s="58"/>
      <c r="B53" s="33"/>
      <c r="C53" s="33"/>
      <c r="D53" s="63" t="s">
        <v>223</v>
      </c>
    </row>
    <row r="54" spans="1:4" ht="11.25" customHeight="1" x14ac:dyDescent="0.2">
      <c r="A54" s="55" t="s">
        <v>221</v>
      </c>
      <c r="B54" s="62">
        <f>SUM(B55+B58)</f>
        <v>0</v>
      </c>
      <c r="C54" s="62">
        <f>SUM(C55+C58)</f>
        <v>0</v>
      </c>
      <c r="D54" s="63" t="s">
        <v>223</v>
      </c>
    </row>
    <row r="55" spans="1:4" ht="11.25" customHeight="1" x14ac:dyDescent="0.2">
      <c r="A55" s="56" t="s">
        <v>241</v>
      </c>
      <c r="B55" s="34">
        <f>SUM(B56+B57)</f>
        <v>0</v>
      </c>
      <c r="C55" s="34">
        <f>SUM(C56+C57)</f>
        <v>0</v>
      </c>
      <c r="D55" s="63" t="s">
        <v>223</v>
      </c>
    </row>
    <row r="56" spans="1:4" ht="11.25" customHeight="1" x14ac:dyDescent="0.2">
      <c r="A56" s="56" t="s">
        <v>235</v>
      </c>
      <c r="B56" s="34">
        <v>0</v>
      </c>
      <c r="C56" s="34">
        <v>0</v>
      </c>
      <c r="D56" s="63" t="s">
        <v>242</v>
      </c>
    </row>
    <row r="57" spans="1:4" ht="11.25" customHeight="1" x14ac:dyDescent="0.2">
      <c r="A57" s="56" t="s">
        <v>237</v>
      </c>
      <c r="B57" s="34">
        <v>0</v>
      </c>
      <c r="C57" s="34">
        <v>0</v>
      </c>
      <c r="D57" s="63" t="s">
        <v>243</v>
      </c>
    </row>
    <row r="58" spans="1:4" ht="11.25" customHeight="1" x14ac:dyDescent="0.2">
      <c r="A58" s="56" t="s">
        <v>244</v>
      </c>
      <c r="B58" s="34">
        <v>0</v>
      </c>
      <c r="C58" s="34">
        <v>0</v>
      </c>
      <c r="D58" s="63" t="s">
        <v>223</v>
      </c>
    </row>
    <row r="59" spans="1:4" ht="11.25" customHeight="1" x14ac:dyDescent="0.2">
      <c r="A59" s="41" t="s">
        <v>245</v>
      </c>
      <c r="B59" s="62">
        <f>B48-B54</f>
        <v>0</v>
      </c>
      <c r="C59" s="62">
        <f>C48-C54</f>
        <v>0</v>
      </c>
      <c r="D59" s="63" t="s">
        <v>223</v>
      </c>
    </row>
    <row r="60" spans="1:4" ht="11.25" customHeight="1" x14ac:dyDescent="0.2">
      <c r="A60" s="46"/>
      <c r="B60" s="33"/>
      <c r="C60" s="33"/>
      <c r="D60" s="63" t="s">
        <v>223</v>
      </c>
    </row>
    <row r="61" spans="1:4" ht="11.25" customHeight="1" x14ac:dyDescent="0.2">
      <c r="A61" s="41" t="s">
        <v>246</v>
      </c>
      <c r="B61" s="62">
        <f>B59+B45+B33</f>
        <v>0</v>
      </c>
      <c r="C61" s="62">
        <f>C59+C45+C33</f>
        <v>0</v>
      </c>
      <c r="D61" s="63" t="s">
        <v>223</v>
      </c>
    </row>
    <row r="62" spans="1:4" ht="11.25" customHeight="1" x14ac:dyDescent="0.2">
      <c r="A62" s="46"/>
      <c r="B62" s="33"/>
      <c r="C62" s="33"/>
      <c r="D62" s="63" t="s">
        <v>223</v>
      </c>
    </row>
    <row r="63" spans="1:4" ht="11.25" customHeight="1" x14ac:dyDescent="0.2">
      <c r="A63" s="41" t="s">
        <v>247</v>
      </c>
      <c r="B63" s="62">
        <v>0</v>
      </c>
      <c r="C63" s="62">
        <v>0</v>
      </c>
      <c r="D63" s="63" t="s">
        <v>223</v>
      </c>
    </row>
    <row r="64" spans="1:4" ht="11.25" customHeight="1" x14ac:dyDescent="0.2">
      <c r="A64" s="46"/>
      <c r="B64" s="33"/>
      <c r="C64" s="33"/>
      <c r="D64" s="63" t="s">
        <v>223</v>
      </c>
    </row>
    <row r="65" spans="1:4" ht="11.25" customHeight="1" x14ac:dyDescent="0.2">
      <c r="A65" s="41" t="s">
        <v>248</v>
      </c>
      <c r="B65" s="62">
        <f>B63+B61</f>
        <v>0</v>
      </c>
      <c r="C65" s="62">
        <f>C63+C61</f>
        <v>0</v>
      </c>
      <c r="D65" s="63" t="s">
        <v>223</v>
      </c>
    </row>
    <row r="66" spans="1:4" ht="11.25" customHeight="1" x14ac:dyDescent="0.2">
      <c r="A66" s="59"/>
      <c r="B66" s="66"/>
      <c r="C66" s="67"/>
    </row>
    <row r="68" spans="1:4" ht="27.75" customHeight="1" x14ac:dyDescent="0.2">
      <c r="A68" s="292" t="s">
        <v>157</v>
      </c>
      <c r="B68" s="294"/>
      <c r="C68" s="294"/>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3"/>
  <sheetViews>
    <sheetView zoomScaleNormal="100" workbookViewId="0">
      <selection sqref="A1:F1"/>
    </sheetView>
  </sheetViews>
  <sheetFormatPr baseColWidth="10" defaultColWidth="9.28515625" defaultRowHeight="11.25" x14ac:dyDescent="0.2"/>
  <cols>
    <col min="1" max="1" width="51.28515625" style="68" customWidth="1"/>
    <col min="2" max="6" width="16.28515625" style="68" customWidth="1"/>
    <col min="7" max="16384" width="9.28515625" style="68"/>
  </cols>
  <sheetData>
    <row r="1" spans="1:6" ht="45" customHeight="1" x14ac:dyDescent="0.2">
      <c r="A1" s="286" t="s">
        <v>306</v>
      </c>
      <c r="B1" s="287"/>
      <c r="C1" s="287"/>
      <c r="D1" s="287"/>
      <c r="E1" s="287"/>
      <c r="F1" s="288"/>
    </row>
    <row r="2" spans="1:6" ht="22.5" x14ac:dyDescent="0.2">
      <c r="A2" s="37" t="s">
        <v>100</v>
      </c>
      <c r="B2" s="69" t="s">
        <v>249</v>
      </c>
      <c r="C2" s="69" t="s">
        <v>250</v>
      </c>
      <c r="D2" s="69" t="s">
        <v>251</v>
      </c>
      <c r="E2" s="69" t="s">
        <v>252</v>
      </c>
      <c r="F2" s="69" t="s">
        <v>253</v>
      </c>
    </row>
    <row r="3" spans="1:6" x14ac:dyDescent="0.2">
      <c r="A3" s="70" t="s">
        <v>158</v>
      </c>
      <c r="B3" s="62">
        <f>B4+B12</f>
        <v>0</v>
      </c>
      <c r="C3" s="62">
        <f t="shared" ref="C3:F3" si="0">C4+C12</f>
        <v>0</v>
      </c>
      <c r="D3" s="62">
        <f t="shared" si="0"/>
        <v>0</v>
      </c>
      <c r="E3" s="62">
        <f t="shared" si="0"/>
        <v>0</v>
      </c>
      <c r="F3" s="62">
        <f t="shared" si="0"/>
        <v>0</v>
      </c>
    </row>
    <row r="4" spans="1:6" x14ac:dyDescent="0.2">
      <c r="A4" s="71" t="s">
        <v>160</v>
      </c>
      <c r="B4" s="62">
        <f>SUM(B5:B11)</f>
        <v>0</v>
      </c>
      <c r="C4" s="62">
        <f>SUM(C5:C11)</f>
        <v>0</v>
      </c>
      <c r="D4" s="62">
        <f>SUM(D5:D11)</f>
        <v>0</v>
      </c>
      <c r="E4" s="62">
        <f>SUM(E5:E11)</f>
        <v>0</v>
      </c>
      <c r="F4" s="62">
        <f>SUM(F5:F11)</f>
        <v>0</v>
      </c>
    </row>
    <row r="5" spans="1:6" x14ac:dyDescent="0.2">
      <c r="A5" s="72" t="s">
        <v>162</v>
      </c>
      <c r="B5" s="34">
        <v>0</v>
      </c>
      <c r="C5" s="34">
        <v>0</v>
      </c>
      <c r="D5" s="34">
        <v>0</v>
      </c>
      <c r="E5" s="34">
        <f>B5+C5-D5</f>
        <v>0</v>
      </c>
      <c r="F5" s="34">
        <f t="shared" ref="F5:F11" si="1">E5-B5</f>
        <v>0</v>
      </c>
    </row>
    <row r="6" spans="1:6" x14ac:dyDescent="0.2">
      <c r="A6" s="72" t="s">
        <v>164</v>
      </c>
      <c r="B6" s="34">
        <v>0</v>
      </c>
      <c r="C6" s="34">
        <v>0</v>
      </c>
      <c r="D6" s="34">
        <v>0</v>
      </c>
      <c r="E6" s="34">
        <f t="shared" ref="E6:E11" si="2">B6+C6-D6</f>
        <v>0</v>
      </c>
      <c r="F6" s="34">
        <f t="shared" si="1"/>
        <v>0</v>
      </c>
    </row>
    <row r="7" spans="1:6" x14ac:dyDescent="0.2">
      <c r="A7" s="72" t="s">
        <v>166</v>
      </c>
      <c r="B7" s="34">
        <v>0</v>
      </c>
      <c r="C7" s="34">
        <v>0</v>
      </c>
      <c r="D7" s="34">
        <v>0</v>
      </c>
      <c r="E7" s="34">
        <f t="shared" si="2"/>
        <v>0</v>
      </c>
      <c r="F7" s="34">
        <f t="shared" si="1"/>
        <v>0</v>
      </c>
    </row>
    <row r="8" spans="1:6" x14ac:dyDescent="0.2">
      <c r="A8" s="72" t="s">
        <v>168</v>
      </c>
      <c r="B8" s="34">
        <v>0</v>
      </c>
      <c r="C8" s="34">
        <v>0</v>
      </c>
      <c r="D8" s="34">
        <v>0</v>
      </c>
      <c r="E8" s="34">
        <f t="shared" si="2"/>
        <v>0</v>
      </c>
      <c r="F8" s="34">
        <f t="shared" si="1"/>
        <v>0</v>
      </c>
    </row>
    <row r="9" spans="1:6" x14ac:dyDescent="0.2">
      <c r="A9" s="72" t="s">
        <v>170</v>
      </c>
      <c r="B9" s="34">
        <v>0</v>
      </c>
      <c r="C9" s="34">
        <v>0</v>
      </c>
      <c r="D9" s="34">
        <v>0</v>
      </c>
      <c r="E9" s="34">
        <f t="shared" si="2"/>
        <v>0</v>
      </c>
      <c r="F9" s="34">
        <f t="shared" si="1"/>
        <v>0</v>
      </c>
    </row>
    <row r="10" spans="1:6" x14ac:dyDescent="0.2">
      <c r="A10" s="72" t="s">
        <v>172</v>
      </c>
      <c r="B10" s="34">
        <v>0</v>
      </c>
      <c r="C10" s="34">
        <v>0</v>
      </c>
      <c r="D10" s="34">
        <v>0</v>
      </c>
      <c r="E10" s="34">
        <f t="shared" si="2"/>
        <v>0</v>
      </c>
      <c r="F10" s="34">
        <f t="shared" si="1"/>
        <v>0</v>
      </c>
    </row>
    <row r="11" spans="1:6" x14ac:dyDescent="0.2">
      <c r="A11" s="72" t="s">
        <v>174</v>
      </c>
      <c r="B11" s="34">
        <v>0</v>
      </c>
      <c r="C11" s="34">
        <v>0</v>
      </c>
      <c r="D11" s="34">
        <v>0</v>
      </c>
      <c r="E11" s="34">
        <f t="shared" si="2"/>
        <v>0</v>
      </c>
      <c r="F11" s="34">
        <f t="shared" si="1"/>
        <v>0</v>
      </c>
    </row>
    <row r="12" spans="1:6" x14ac:dyDescent="0.2">
      <c r="A12" s="71" t="s">
        <v>179</v>
      </c>
      <c r="B12" s="62">
        <f>SUM(B13:B21)</f>
        <v>0</v>
      </c>
      <c r="C12" s="62">
        <f>SUM(C13:C21)</f>
        <v>0</v>
      </c>
      <c r="D12" s="62">
        <f>SUM(D13:D21)</f>
        <v>0</v>
      </c>
      <c r="E12" s="62">
        <f>SUM(E13:E21)</f>
        <v>0</v>
      </c>
      <c r="F12" s="62">
        <f>SUM(F13:F21)</f>
        <v>0</v>
      </c>
    </row>
    <row r="13" spans="1:6" x14ac:dyDescent="0.2">
      <c r="A13" s="72" t="s">
        <v>180</v>
      </c>
      <c r="B13" s="34">
        <v>0</v>
      </c>
      <c r="C13" s="34">
        <v>0</v>
      </c>
      <c r="D13" s="34">
        <v>0</v>
      </c>
      <c r="E13" s="34">
        <f>B13+C13-D13</f>
        <v>0</v>
      </c>
      <c r="F13" s="34">
        <f t="shared" ref="F13:F21" si="3">E13-B13</f>
        <v>0</v>
      </c>
    </row>
    <row r="14" spans="1:6" x14ac:dyDescent="0.2">
      <c r="A14" s="72" t="s">
        <v>182</v>
      </c>
      <c r="B14" s="73">
        <v>0</v>
      </c>
      <c r="C14" s="73">
        <v>0</v>
      </c>
      <c r="D14" s="73">
        <v>0</v>
      </c>
      <c r="E14" s="73">
        <f t="shared" ref="E14:E21" si="4">B14+C14-D14</f>
        <v>0</v>
      </c>
      <c r="F14" s="73">
        <f t="shared" si="3"/>
        <v>0</v>
      </c>
    </row>
    <row r="15" spans="1:6" x14ac:dyDescent="0.2">
      <c r="A15" s="72" t="s">
        <v>184</v>
      </c>
      <c r="B15" s="73">
        <v>0</v>
      </c>
      <c r="C15" s="73">
        <v>0</v>
      </c>
      <c r="D15" s="73">
        <v>0</v>
      </c>
      <c r="E15" s="73">
        <f t="shared" si="4"/>
        <v>0</v>
      </c>
      <c r="F15" s="73">
        <f t="shared" si="3"/>
        <v>0</v>
      </c>
    </row>
    <row r="16" spans="1:6" x14ac:dyDescent="0.2">
      <c r="A16" s="72" t="s">
        <v>186</v>
      </c>
      <c r="B16" s="34">
        <v>0</v>
      </c>
      <c r="C16" s="34">
        <v>0</v>
      </c>
      <c r="D16" s="34">
        <v>0</v>
      </c>
      <c r="E16" s="34">
        <f t="shared" si="4"/>
        <v>0</v>
      </c>
      <c r="F16" s="34">
        <f t="shared" si="3"/>
        <v>0</v>
      </c>
    </row>
    <row r="17" spans="1:6" x14ac:dyDescent="0.2">
      <c r="A17" s="72" t="s">
        <v>188</v>
      </c>
      <c r="B17" s="34">
        <v>0</v>
      </c>
      <c r="C17" s="34">
        <v>0</v>
      </c>
      <c r="D17" s="34">
        <v>0</v>
      </c>
      <c r="E17" s="34">
        <f t="shared" si="4"/>
        <v>0</v>
      </c>
      <c r="F17" s="34">
        <f t="shared" si="3"/>
        <v>0</v>
      </c>
    </row>
    <row r="18" spans="1:6" x14ac:dyDescent="0.2">
      <c r="A18" s="72" t="s">
        <v>190</v>
      </c>
      <c r="B18" s="34">
        <v>0</v>
      </c>
      <c r="C18" s="34">
        <v>0</v>
      </c>
      <c r="D18" s="34">
        <v>0</v>
      </c>
      <c r="E18" s="34">
        <f t="shared" si="4"/>
        <v>0</v>
      </c>
      <c r="F18" s="34">
        <f t="shared" si="3"/>
        <v>0</v>
      </c>
    </row>
    <row r="19" spans="1:6" x14ac:dyDescent="0.2">
      <c r="A19" s="72" t="s">
        <v>192</v>
      </c>
      <c r="B19" s="34">
        <v>0</v>
      </c>
      <c r="C19" s="34">
        <v>0</v>
      </c>
      <c r="D19" s="34">
        <v>0</v>
      </c>
      <c r="E19" s="34">
        <f t="shared" si="4"/>
        <v>0</v>
      </c>
      <c r="F19" s="34">
        <f t="shared" si="3"/>
        <v>0</v>
      </c>
    </row>
    <row r="20" spans="1:6" x14ac:dyDescent="0.2">
      <c r="A20" s="72" t="s">
        <v>194</v>
      </c>
      <c r="B20" s="34">
        <v>0</v>
      </c>
      <c r="C20" s="34">
        <v>0</v>
      </c>
      <c r="D20" s="34">
        <v>0</v>
      </c>
      <c r="E20" s="34">
        <f t="shared" si="4"/>
        <v>0</v>
      </c>
      <c r="F20" s="34">
        <f t="shared" si="3"/>
        <v>0</v>
      </c>
    </row>
    <row r="21" spans="1:6" x14ac:dyDescent="0.2">
      <c r="A21" s="72" t="s">
        <v>195</v>
      </c>
      <c r="B21" s="34">
        <v>0</v>
      </c>
      <c r="C21" s="34">
        <v>0</v>
      </c>
      <c r="D21" s="34">
        <v>0</v>
      </c>
      <c r="E21" s="34">
        <f t="shared" si="4"/>
        <v>0</v>
      </c>
      <c r="F21" s="34">
        <f t="shared" si="3"/>
        <v>0</v>
      </c>
    </row>
    <row r="23" spans="1:6" ht="12.75"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37"/>
  <sheetViews>
    <sheetView zoomScaleNormal="100" workbookViewId="0">
      <selection sqref="A1:E1"/>
    </sheetView>
  </sheetViews>
  <sheetFormatPr baseColWidth="10" defaultColWidth="9.28515625" defaultRowHeight="11.25" x14ac:dyDescent="0.2"/>
  <cols>
    <col min="1" max="1" width="39.5703125" style="35" customWidth="1"/>
    <col min="2" max="5" width="16.28515625" style="81" customWidth="1"/>
    <col min="6" max="16384" width="9.28515625" style="60"/>
  </cols>
  <sheetData>
    <row r="1" spans="1:5" ht="45" customHeight="1" x14ac:dyDescent="0.2">
      <c r="A1" s="286" t="s">
        <v>307</v>
      </c>
      <c r="B1" s="287"/>
      <c r="C1" s="287"/>
      <c r="D1" s="287"/>
      <c r="E1" s="288"/>
    </row>
    <row r="2" spans="1:5" ht="35.1" customHeight="1" x14ac:dyDescent="0.2">
      <c r="A2" s="37" t="s">
        <v>254</v>
      </c>
      <c r="B2" s="69" t="s">
        <v>255</v>
      </c>
      <c r="C2" s="69" t="s">
        <v>256</v>
      </c>
      <c r="D2" s="69" t="s">
        <v>257</v>
      </c>
      <c r="E2" s="69" t="s">
        <v>258</v>
      </c>
    </row>
    <row r="3" spans="1:5" s="75" customFormat="1" ht="11.25" customHeight="1" x14ac:dyDescent="0.2">
      <c r="A3" s="41" t="s">
        <v>259</v>
      </c>
      <c r="B3" s="33"/>
      <c r="C3" s="33"/>
      <c r="D3" s="74">
        <f>D16+D30</f>
        <v>0</v>
      </c>
      <c r="E3" s="74">
        <f>E16+E30</f>
        <v>0</v>
      </c>
    </row>
    <row r="4" spans="1:5" ht="11.25" customHeight="1" x14ac:dyDescent="0.2">
      <c r="A4" s="76" t="s">
        <v>260</v>
      </c>
      <c r="B4" s="33"/>
      <c r="C4" s="33"/>
      <c r="D4" s="33"/>
      <c r="E4" s="33"/>
    </row>
    <row r="5" spans="1:5" ht="11.25" customHeight="1" x14ac:dyDescent="0.2">
      <c r="A5" s="55" t="s">
        <v>261</v>
      </c>
      <c r="B5" s="33"/>
      <c r="C5" s="33"/>
      <c r="D5" s="62">
        <f>SUM(D6:D8)</f>
        <v>0</v>
      </c>
      <c r="E5" s="62">
        <f>SUM(E6:E8)</f>
        <v>0</v>
      </c>
    </row>
    <row r="6" spans="1:5" ht="11.25" customHeight="1" x14ac:dyDescent="0.2">
      <c r="A6" s="77" t="s">
        <v>262</v>
      </c>
      <c r="B6" s="33"/>
      <c r="C6" s="33"/>
      <c r="D6" s="34">
        <v>0</v>
      </c>
      <c r="E6" s="34">
        <v>0</v>
      </c>
    </row>
    <row r="7" spans="1:5" ht="11.25" customHeight="1" x14ac:dyDescent="0.2">
      <c r="A7" s="77" t="s">
        <v>263</v>
      </c>
      <c r="B7" s="33"/>
      <c r="C7" s="33"/>
      <c r="D7" s="34">
        <v>0</v>
      </c>
      <c r="E7" s="34">
        <v>0</v>
      </c>
    </row>
    <row r="8" spans="1:5" ht="11.25" customHeight="1" x14ac:dyDescent="0.2">
      <c r="A8" s="77" t="s">
        <v>264</v>
      </c>
      <c r="B8" s="33"/>
      <c r="C8" s="33"/>
      <c r="D8" s="34">
        <v>0</v>
      </c>
      <c r="E8" s="34">
        <v>0</v>
      </c>
    </row>
    <row r="9" spans="1:5" ht="11.25" customHeight="1" x14ac:dyDescent="0.2">
      <c r="A9" s="78"/>
      <c r="B9" s="33"/>
      <c r="C9" s="33"/>
      <c r="D9" s="33"/>
      <c r="E9" s="33"/>
    </row>
    <row r="10" spans="1:5" ht="11.25" customHeight="1" x14ac:dyDescent="0.2">
      <c r="A10" s="55" t="s">
        <v>265</v>
      </c>
      <c r="B10" s="33"/>
      <c r="C10" s="33"/>
      <c r="D10" s="62">
        <f>SUM(D11:D14)</f>
        <v>0</v>
      </c>
      <c r="E10" s="62">
        <f>SUM(E11:E14)</f>
        <v>0</v>
      </c>
    </row>
    <row r="11" spans="1:5" ht="11.25" customHeight="1" x14ac:dyDescent="0.2">
      <c r="A11" s="77" t="s">
        <v>266</v>
      </c>
      <c r="B11" s="33"/>
      <c r="C11" s="33"/>
      <c r="D11" s="34">
        <v>0</v>
      </c>
      <c r="E11" s="34">
        <v>0</v>
      </c>
    </row>
    <row r="12" spans="1:5" ht="11.25" customHeight="1" x14ac:dyDescent="0.2">
      <c r="A12" s="77" t="s">
        <v>267</v>
      </c>
      <c r="B12" s="33"/>
      <c r="C12" s="33"/>
      <c r="D12" s="34">
        <v>0</v>
      </c>
      <c r="E12" s="34">
        <v>0</v>
      </c>
    </row>
    <row r="13" spans="1:5" ht="11.25" customHeight="1" x14ac:dyDescent="0.2">
      <c r="A13" s="77" t="s">
        <v>263</v>
      </c>
      <c r="B13" s="33"/>
      <c r="C13" s="33"/>
      <c r="D13" s="34">
        <v>0</v>
      </c>
      <c r="E13" s="34">
        <v>0</v>
      </c>
    </row>
    <row r="14" spans="1:5" ht="11.25" customHeight="1" x14ac:dyDescent="0.2">
      <c r="A14" s="77" t="s">
        <v>264</v>
      </c>
      <c r="B14" s="33"/>
      <c r="C14" s="33"/>
      <c r="D14" s="34">
        <v>0</v>
      </c>
      <c r="E14" s="34">
        <v>0</v>
      </c>
    </row>
    <row r="15" spans="1:5" ht="11.25" customHeight="1" x14ac:dyDescent="0.2">
      <c r="A15" s="78"/>
      <c r="B15" s="33"/>
      <c r="C15" s="33"/>
      <c r="D15" s="33"/>
      <c r="E15" s="33"/>
    </row>
    <row r="16" spans="1:5" ht="11.25" customHeight="1" x14ac:dyDescent="0.2">
      <c r="A16" s="55" t="s">
        <v>268</v>
      </c>
      <c r="B16" s="33"/>
      <c r="C16" s="33"/>
      <c r="D16" s="62">
        <f>D10+D5</f>
        <v>0</v>
      </c>
      <c r="E16" s="62">
        <f>E10+E5</f>
        <v>0</v>
      </c>
    </row>
    <row r="17" spans="1:5" ht="11.25" customHeight="1" x14ac:dyDescent="0.2">
      <c r="A17" s="46"/>
      <c r="B17" s="33"/>
      <c r="C17" s="33"/>
      <c r="D17" s="33"/>
      <c r="E17" s="33"/>
    </row>
    <row r="18" spans="1:5" ht="11.25" customHeight="1" x14ac:dyDescent="0.2">
      <c r="A18" s="76" t="s">
        <v>269</v>
      </c>
      <c r="B18" s="33"/>
      <c r="C18" s="33"/>
      <c r="D18" s="33"/>
      <c r="E18" s="33"/>
    </row>
    <row r="19" spans="1:5" ht="11.25" customHeight="1" x14ac:dyDescent="0.2">
      <c r="A19" s="55" t="s">
        <v>261</v>
      </c>
      <c r="B19" s="33"/>
      <c r="C19" s="33"/>
      <c r="D19" s="62">
        <f>SUM(D20:D22)</f>
        <v>0</v>
      </c>
      <c r="E19" s="62">
        <f>SUM(E20:E22)</f>
        <v>0</v>
      </c>
    </row>
    <row r="20" spans="1:5" ht="11.25" customHeight="1" x14ac:dyDescent="0.2">
      <c r="A20" s="77" t="s">
        <v>262</v>
      </c>
      <c r="B20" s="33"/>
      <c r="C20" s="33"/>
      <c r="D20" s="34">
        <v>0</v>
      </c>
      <c r="E20" s="34">
        <v>0</v>
      </c>
    </row>
    <row r="21" spans="1:5" ht="11.25" customHeight="1" x14ac:dyDescent="0.2">
      <c r="A21" s="77" t="s">
        <v>263</v>
      </c>
      <c r="B21" s="33"/>
      <c r="C21" s="33"/>
      <c r="D21" s="34">
        <v>0</v>
      </c>
      <c r="E21" s="34">
        <v>0</v>
      </c>
    </row>
    <row r="22" spans="1:5" ht="11.25" customHeight="1" x14ac:dyDescent="0.2">
      <c r="A22" s="77" t="s">
        <v>264</v>
      </c>
      <c r="B22" s="33"/>
      <c r="C22" s="33"/>
      <c r="D22" s="34">
        <v>0</v>
      </c>
      <c r="E22" s="34">
        <v>0</v>
      </c>
    </row>
    <row r="23" spans="1:5" ht="11.25" customHeight="1" x14ac:dyDescent="0.2">
      <c r="A23" s="78"/>
      <c r="B23" s="33"/>
      <c r="C23" s="33"/>
      <c r="D23" s="33"/>
      <c r="E23" s="33"/>
    </row>
    <row r="24" spans="1:5" ht="11.25" customHeight="1" x14ac:dyDescent="0.2">
      <c r="A24" s="55" t="s">
        <v>265</v>
      </c>
      <c r="B24" s="33"/>
      <c r="C24" s="33"/>
      <c r="D24" s="62">
        <f>SUM(D25:D28)</f>
        <v>0</v>
      </c>
      <c r="E24" s="62">
        <f>SUM(E25:E28)</f>
        <v>0</v>
      </c>
    </row>
    <row r="25" spans="1:5" ht="11.25" customHeight="1" x14ac:dyDescent="0.2">
      <c r="A25" s="77" t="s">
        <v>266</v>
      </c>
      <c r="B25" s="33"/>
      <c r="C25" s="33"/>
      <c r="D25" s="34">
        <v>0</v>
      </c>
      <c r="E25" s="34">
        <v>0</v>
      </c>
    </row>
    <row r="26" spans="1:5" ht="11.25" customHeight="1" x14ac:dyDescent="0.2">
      <c r="A26" s="77" t="s">
        <v>267</v>
      </c>
      <c r="B26" s="33"/>
      <c r="C26" s="33"/>
      <c r="D26" s="34">
        <v>0</v>
      </c>
      <c r="E26" s="34">
        <v>0</v>
      </c>
    </row>
    <row r="27" spans="1:5" ht="11.25" customHeight="1" x14ac:dyDescent="0.2">
      <c r="A27" s="77" t="s">
        <v>263</v>
      </c>
      <c r="B27" s="33"/>
      <c r="C27" s="33"/>
      <c r="D27" s="34">
        <v>0</v>
      </c>
      <c r="E27" s="34">
        <v>0</v>
      </c>
    </row>
    <row r="28" spans="1:5" ht="11.25" customHeight="1" x14ac:dyDescent="0.2">
      <c r="A28" s="77" t="s">
        <v>264</v>
      </c>
      <c r="B28" s="33"/>
      <c r="C28" s="33"/>
      <c r="D28" s="34">
        <v>0</v>
      </c>
      <c r="E28" s="34">
        <v>0</v>
      </c>
    </row>
    <row r="29" spans="1:5" ht="11.25" customHeight="1" x14ac:dyDescent="0.2">
      <c r="A29" s="78"/>
      <c r="B29" s="33"/>
      <c r="C29" s="33"/>
      <c r="D29" s="33"/>
      <c r="E29" s="33"/>
    </row>
    <row r="30" spans="1:5" ht="11.25" customHeight="1" x14ac:dyDescent="0.2">
      <c r="A30" s="55" t="s">
        <v>270</v>
      </c>
      <c r="B30" s="33"/>
      <c r="C30" s="33"/>
      <c r="D30" s="62">
        <f>D24+D19</f>
        <v>0</v>
      </c>
      <c r="E30" s="62">
        <f>E24+E19</f>
        <v>0</v>
      </c>
    </row>
    <row r="31" spans="1:5" ht="11.25" customHeight="1" x14ac:dyDescent="0.2">
      <c r="A31" s="59"/>
      <c r="B31" s="33"/>
      <c r="C31" s="33"/>
      <c r="D31" s="33"/>
      <c r="E31" s="33"/>
    </row>
    <row r="32" spans="1:5" ht="11.25" customHeight="1" x14ac:dyDescent="0.2">
      <c r="A32" s="55" t="s">
        <v>271</v>
      </c>
      <c r="B32" s="33"/>
      <c r="C32" s="33"/>
      <c r="D32" s="62">
        <v>0</v>
      </c>
      <c r="E32" s="62">
        <v>0</v>
      </c>
    </row>
    <row r="33" spans="1:5" ht="11.25" customHeight="1" x14ac:dyDescent="0.2">
      <c r="A33" s="79"/>
      <c r="B33" s="33"/>
      <c r="C33" s="33"/>
      <c r="D33" s="33"/>
      <c r="E33" s="33"/>
    </row>
    <row r="34" spans="1:5" ht="11.25" customHeight="1" x14ac:dyDescent="0.2">
      <c r="A34" s="55" t="s">
        <v>272</v>
      </c>
      <c r="B34" s="33"/>
      <c r="C34" s="33"/>
      <c r="D34" s="62">
        <f>D32+D3</f>
        <v>0</v>
      </c>
      <c r="E34" s="62">
        <f>E32+E3</f>
        <v>0</v>
      </c>
    </row>
    <row r="35" spans="1:5" x14ac:dyDescent="0.2">
      <c r="A35" s="59"/>
      <c r="B35" s="66"/>
      <c r="C35" s="66"/>
      <c r="D35" s="80"/>
      <c r="E35" s="80"/>
    </row>
    <row r="37" spans="1:5" ht="24.75" customHeight="1" x14ac:dyDescent="0.2">
      <c r="A37" s="292" t="s">
        <v>157</v>
      </c>
      <c r="B37" s="293"/>
      <c r="C37" s="293"/>
      <c r="D37" s="293"/>
      <c r="E37" s="293"/>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REV</vt:lpstr>
      <vt:lpstr>REV Det</vt:lpstr>
      <vt:lpstr>ACT</vt:lpstr>
      <vt:lpstr>ESF</vt:lpstr>
      <vt:lpstr>VHP</vt:lpstr>
      <vt:lpstr>CSF</vt:lpstr>
      <vt:lpstr>EFE</vt:lpstr>
      <vt:lpstr>EAA</vt:lpstr>
      <vt:lpstr>ADP</vt:lpstr>
      <vt:lpstr>ACT!Área_de_impresión</vt:lpstr>
      <vt:lpstr>ADP!Área_de_impresión</vt:lpstr>
      <vt:lpstr>CSF!Área_de_impresión</vt:lpstr>
      <vt:lpstr>EAA!Área_de_impresión</vt:lpstr>
      <vt:lpstr>ESF!Área_de_impresión</vt:lpstr>
      <vt:lpstr>VHP!Área_de_impresión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Usuario de Windows</cp:lastModifiedBy>
  <dcterms:created xsi:type="dcterms:W3CDTF">2022-05-30T14:17:15Z</dcterms:created>
  <dcterms:modified xsi:type="dcterms:W3CDTF">2025-01-28T20:38:18Z</dcterms:modified>
</cp:coreProperties>
</file>