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EAI!$A$1:$G$58</definedName>
  </definedNames>
  <calcPr calcId="152511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D16" i="4"/>
  <c r="G16" i="4"/>
  <c r="D31" i="4"/>
  <c r="D40" i="4" s="1"/>
  <c r="G31" i="4"/>
  <c r="G40" i="4" l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<sst xmlns="http://schemas.openxmlformats.org/spreadsheetml/2006/main" count="103" uniqueCount="55">
  <si>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</si>
  <si>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</si>
  <si>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</si>
  <si>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</si>
  <si>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</si>
  <si>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</si>
  <si>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</si>
  <si>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</si>
  <si>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</si>
  <si>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</si>
  <si>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</si>
  <si>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</si>
  <si>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</si>
  <si>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</si>
  <si>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</si>
  <si>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</si>
  <si>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</si>
  <si>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</si>
  <si>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</si>
  <si>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</si>
  <si>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</si>
  <si>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</si>
  <si>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</si>
  <si>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</si>
  <si>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</si>
  <si>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</si>
  <si>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</si>
  <si>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</si>
  <si>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</si>
  <si>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</si>
  <si>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</si>
  <si>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</si>
  <si>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</si>
  <si>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</si>
  <si>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</si>
  <si>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</si>
  <si>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</si>
  <si>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</si>
  <si>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</si>
  <si>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</si>
  <si>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</si>
  <si>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</si>
  <si>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</si>
  <si>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</si>
  <si>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</si>
  <si>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</si>
  <si>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</si>
  <si>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</si>
  <si>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</si>
  <si>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</si>
  <si>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Atarjea, Gto.
Estado Analítico de Ingresos
Del 1 de Enero 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</si>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</sst>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Fill="1" applyBorder="1" applyAlignment="1" applyProtection="1">
      <alignment horizontal="left" vertical="top" indent="3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5" xfId="8" applyFont="1" applyFill="1" applyBorder="1" applyAlignment="1" applyProtection="1">
      <alignment horizontal="center" vertical="top" wrapText="1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0" fontId="9" fillId="0" borderId="2" xfId="8" applyFont="1" applyFill="1" applyBorder="1" applyAlignment="1" applyProtection="1">
      <alignment horizontal="left" vertical="top" indent="1"/>
    </xf>
    <xf numFmtId="0" fontId="8" fillId="0" borderId="0" xfId="8" applyFont="1" applyFill="1" applyBorder="1" applyAlignment="1" applyProtection="1">
      <alignment horizontal="left" vertical="top" wrapText="1" indent="2"/>
    </xf>
    <xf numFmtId="0" fontId="9" fillId="0" borderId="2" xfId="8" applyFont="1" applyFill="1" applyBorder="1" applyAlignment="1" applyProtection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 wrapText="1"/>
    </xf>
    <xf numFmtId="0" fontId="9" fillId="2" borderId="9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14" fillId="0" borderId="0" xfId="47" applyFont="1" applyAlignment="1" applyProtection="1">
      <alignment horizontal="center" vertical="top"/>
      <protection locked="0"/>
    </xf>
    <xf numFmtId="0" fontId="0" fillId="0" borderId="0" xfId="0"/>
  </cellXfs>
  <cellStyles count="50">
    <cellStyle name="=C:\WINNT\SYSTEM32\COMMAND.COM" xfId="1"/>
    <cellStyle name="Euro" xfId="2"/>
    <cellStyle name="Millares 2" xfId="3"/>
    <cellStyle name="Millares 2 2" xfId="4"/>
    <cellStyle name="Millares 2 2 2" xfId="43"/>
    <cellStyle name="Millares 2 2 3" xfId="35"/>
    <cellStyle name="Millares 2 2 4" xfId="27"/>
    <cellStyle name="Millares 2 2 5" xfId="19"/>
    <cellStyle name="Millares 2 3" xfId="5"/>
    <cellStyle name="Millares 2 3 2" xfId="44"/>
    <cellStyle name="Millares 2 3 3" xfId="36"/>
    <cellStyle name="Millares 2 3 4" xfId="28"/>
    <cellStyle name="Millares 2 3 5" xfId="20"/>
    <cellStyle name="Millares 2 4" xfId="42"/>
    <cellStyle name="Millares 2 5" xfId="34"/>
    <cellStyle name="Millares 2 6" xfId="26"/>
    <cellStyle name="Millares 2 7" xfId="18"/>
    <cellStyle name="Millares 3" xfId="6"/>
    <cellStyle name="Millares 3 2" xfId="45"/>
    <cellStyle name="Millares 3 3" xfId="37"/>
    <cellStyle name="Millares 3 4" xfId="29"/>
    <cellStyle name="Millares 3 5" xfId="21"/>
    <cellStyle name="Moneda 2" xfId="7"/>
    <cellStyle name="Moneda 2 2" xfId="46"/>
    <cellStyle name="Moneda 2 3" xfId="38"/>
    <cellStyle name="Moneda 2 4" xfId="30"/>
    <cellStyle name="Moneda 2 5" xfId="22"/>
    <cellStyle name="Normal" xfId="0" builtinId="0"/>
    <cellStyle name="Normal 2" xfId="8"/>
    <cellStyle name="Normal 2 2" xfId="9"/>
    <cellStyle name="Normal 2 3" xfId="47"/>
    <cellStyle name="Normal 2 4" xfId="39"/>
    <cellStyle name="Normal 2 5" xfId="31"/>
    <cellStyle name="Normal 2 6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9"/>
    <cellStyle name="Normal 6 2 3" xfId="41"/>
    <cellStyle name="Normal 6 2 4" xfId="33"/>
    <cellStyle name="Normal 6 2 5" xfId="25"/>
    <cellStyle name="Normal 6 3" xfId="48"/>
    <cellStyle name="Normal 6 4" xfId="40"/>
    <cellStyle name="Normal 6 5" xfId="32"/>
    <cellStyle name="Normal 6 6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714375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view="pageBreakPreview" zoomScale="85" zoomScaleNormal="100" zoomScaleSheetLayoutView="85" workbookViewId="0">
      <selection activeCell="I7" sqref="I7"/>
    </sheetView>
  </sheetViews>
  <sheetFormatPr baseColWidth="10" defaultColWidth="12" defaultRowHeight="11.25" x14ac:dyDescent="0.2"/>
  <cols>
    <col min="1" max="1" width="62.5" style="2" customWidth="1"/>
    <col min="2" max="2" width="19.6640625" style="2" customWidth="1"/>
    <col min="3" max="3" width="21.6640625" style="2" customWidth="1"/>
    <col min="4" max="4" width="18.6640625" style="2" customWidth="1"/>
    <col min="5" max="5" width="19.33203125" style="2" customWidth="1"/>
    <col min="6" max="6" width="20.1640625" style="2" customWidth="1"/>
    <col min="7" max="7" width="20.83203125" style="2" customWidth="1"/>
    <col min="8" max="16384" width="12" style="2"/>
  </cols>
  <sheetData>
    <row r="1" spans="1:8" s="3" customFormat="1" ht="6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88039.65</v>
      </c>
      <c r="C5" s="15">
        <v>-31361.65</v>
      </c>
      <c r="D5" s="15">
        <f>B5+C5</f>
        <v>56677.999999999993</v>
      </c>
      <c r="E5" s="15">
        <v>56678</v>
      </c>
      <c r="F5" s="15">
        <v>56678</v>
      </c>
      <c r="G5" s="15">
        <f>F5-B5</f>
        <v>-31361.649999999994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68144.259999999995</v>
      </c>
      <c r="C8" s="16">
        <v>-25494.44</v>
      </c>
      <c r="D8" s="16">
        <f t="shared" si="0"/>
        <v>42649.819999999992</v>
      </c>
      <c r="E8" s="16">
        <v>42649.82</v>
      </c>
      <c r="F8" s="16">
        <v>42649.82</v>
      </c>
      <c r="G8" s="16">
        <f t="shared" si="1"/>
        <v>-25494.439999999995</v>
      </c>
      <c r="H8" s="30" t="s">
        <v>39</v>
      </c>
    </row>
    <row r="9" spans="1:8" x14ac:dyDescent="0.2">
      <c r="A9" s="32" t="s">
        <v>4</v>
      </c>
      <c r="B9" s="16">
        <v>54309.23</v>
      </c>
      <c r="C9" s="16">
        <v>20754.009999999998</v>
      </c>
      <c r="D9" s="16">
        <f t="shared" si="0"/>
        <v>75063.240000000005</v>
      </c>
      <c r="E9" s="16">
        <v>114650.02</v>
      </c>
      <c r="F9" s="16">
        <v>114650.02</v>
      </c>
      <c r="G9" s="16">
        <f t="shared" si="1"/>
        <v>60340.79</v>
      </c>
      <c r="H9" s="30" t="s">
        <v>40</v>
      </c>
    </row>
    <row r="10" spans="1:8" x14ac:dyDescent="0.2">
      <c r="A10" s="33" t="s">
        <v>5</v>
      </c>
      <c r="B10" s="16">
        <v>108088.56</v>
      </c>
      <c r="C10" s="16">
        <v>464348.89</v>
      </c>
      <c r="D10" s="16">
        <f t="shared" ref="D10:D13" si="2">B10+C10</f>
        <v>572437.44999999995</v>
      </c>
      <c r="E10" s="16">
        <v>572437.44999999995</v>
      </c>
      <c r="F10" s="16">
        <v>572437.44999999995</v>
      </c>
      <c r="G10" s="16">
        <f t="shared" ref="G10:G13" si="3">F10-B10</f>
        <v>464348.88999999996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63544920.539999999</v>
      </c>
      <c r="C12" s="16">
        <v>20284187.120000001</v>
      </c>
      <c r="D12" s="16">
        <f t="shared" si="2"/>
        <v>83829107.659999996</v>
      </c>
      <c r="E12" s="16">
        <v>83889647.659999996</v>
      </c>
      <c r="F12" s="16">
        <v>83889647.659999996</v>
      </c>
      <c r="G12" s="16">
        <f t="shared" si="3"/>
        <v>20344727.119999997</v>
      </c>
      <c r="H12" s="30" t="s">
        <v>43</v>
      </c>
    </row>
    <row r="13" spans="1:8" ht="22.5" x14ac:dyDescent="0.2">
      <c r="A13" s="32" t="s">
        <v>26</v>
      </c>
      <c r="B13" s="16">
        <v>11605722.939999999</v>
      </c>
      <c r="C13" s="16">
        <v>6471559.5599999996</v>
      </c>
      <c r="D13" s="16">
        <f t="shared" si="2"/>
        <v>18077282.5</v>
      </c>
      <c r="E13" s="16">
        <v>16899229.5</v>
      </c>
      <c r="F13" s="16">
        <v>16899229.5</v>
      </c>
      <c r="G13" s="16">
        <f t="shared" si="3"/>
        <v>5293506.5600000005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75469225.180000007</v>
      </c>
      <c r="C16" s="17">
        <f t="shared" ref="C16:G16" si="6">SUM(C5:C14)</f>
        <v>27183993.489999998</v>
      </c>
      <c r="D16" s="17">
        <f t="shared" si="6"/>
        <v>102653218.67</v>
      </c>
      <c r="E16" s="17">
        <f t="shared" si="6"/>
        <v>101575292.45</v>
      </c>
      <c r="F16" s="10">
        <f t="shared" si="6"/>
        <v>101575292.45</v>
      </c>
      <c r="G16" s="11">
        <f t="shared" si="6"/>
        <v>26106067.269999996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75469225.180000007</v>
      </c>
      <c r="C21" s="18">
        <f t="shared" si="7"/>
        <v>27183993.489999998</v>
      </c>
      <c r="D21" s="18">
        <f t="shared" si="7"/>
        <v>102653218.67</v>
      </c>
      <c r="E21" s="18">
        <f t="shared" si="7"/>
        <v>101575292.45</v>
      </c>
      <c r="F21" s="18">
        <f t="shared" si="7"/>
        <v>101575292.45</v>
      </c>
      <c r="G21" s="18">
        <f t="shared" si="7"/>
        <v>26106067.269999996</v>
      </c>
      <c r="H21" s="30" t="s">
        <v>46</v>
      </c>
    </row>
    <row r="22" spans="1:8" x14ac:dyDescent="0.2">
      <c r="A22" s="35" t="s">
        <v>0</v>
      </c>
      <c r="B22" s="19">
        <v>88039.65</v>
      </c>
      <c r="C22" s="19">
        <v>-31361.65</v>
      </c>
      <c r="D22" s="19">
        <f t="shared" ref="D22:D25" si="8">B22+C22</f>
        <v>56677.999999999993</v>
      </c>
      <c r="E22" s="19">
        <v>56678</v>
      </c>
      <c r="F22" s="19">
        <v>56678</v>
      </c>
      <c r="G22" s="19">
        <f t="shared" ref="G22:G25" si="9">F22-B22</f>
        <v>-31361.649999999994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68144.259999999995</v>
      </c>
      <c r="C25" s="19">
        <v>-25494.44</v>
      </c>
      <c r="D25" s="19">
        <f t="shared" si="8"/>
        <v>42649.819999999992</v>
      </c>
      <c r="E25" s="19">
        <v>42649.82</v>
      </c>
      <c r="F25" s="19">
        <v>42649.82</v>
      </c>
      <c r="G25" s="19">
        <f t="shared" si="9"/>
        <v>-25494.439999999995</v>
      </c>
      <c r="H25" s="30" t="s">
        <v>39</v>
      </c>
    </row>
    <row r="26" spans="1:8" x14ac:dyDescent="0.2">
      <c r="A26" s="35" t="s">
        <v>28</v>
      </c>
      <c r="B26" s="19">
        <v>54309.23</v>
      </c>
      <c r="C26" s="19">
        <v>20754.009999999998</v>
      </c>
      <c r="D26" s="19">
        <f t="shared" ref="D26" si="10">B26+C26</f>
        <v>75063.240000000005</v>
      </c>
      <c r="E26" s="19">
        <v>114650.02</v>
      </c>
      <c r="F26" s="19">
        <v>114650.02</v>
      </c>
      <c r="G26" s="19">
        <f t="shared" ref="G26" si="11">F26-B26</f>
        <v>60340.79</v>
      </c>
      <c r="H26" s="30" t="s">
        <v>40</v>
      </c>
    </row>
    <row r="27" spans="1:8" x14ac:dyDescent="0.2">
      <c r="A27" s="35" t="s">
        <v>29</v>
      </c>
      <c r="B27" s="19">
        <v>108088.56</v>
      </c>
      <c r="C27" s="19">
        <v>464348.89</v>
      </c>
      <c r="D27" s="19">
        <f t="shared" ref="D27:D29" si="12">B27+C27</f>
        <v>572437.44999999995</v>
      </c>
      <c r="E27" s="19">
        <v>572437.44999999995</v>
      </c>
      <c r="F27" s="19">
        <v>572437.44999999995</v>
      </c>
      <c r="G27" s="19">
        <f t="shared" ref="G27:G29" si="13">F27-B27</f>
        <v>464348.88999999996</v>
      </c>
      <c r="H27" s="30" t="s">
        <v>41</v>
      </c>
    </row>
    <row r="28" spans="1:8" ht="22.5" x14ac:dyDescent="0.2">
      <c r="A28" s="35" t="s">
        <v>30</v>
      </c>
      <c r="B28" s="19">
        <v>63544920.539999999</v>
      </c>
      <c r="C28" s="19">
        <v>20284187.120000001</v>
      </c>
      <c r="D28" s="19">
        <f t="shared" si="12"/>
        <v>83829107.659999996</v>
      </c>
      <c r="E28" s="19">
        <v>83889647.659999996</v>
      </c>
      <c r="F28" s="19">
        <v>83889647.659999996</v>
      </c>
      <c r="G28" s="19">
        <f t="shared" si="13"/>
        <v>20344727.119999997</v>
      </c>
      <c r="H28" s="30" t="s">
        <v>43</v>
      </c>
    </row>
    <row r="29" spans="1:8" ht="22.5" x14ac:dyDescent="0.2">
      <c r="A29" s="35" t="s">
        <v>26</v>
      </c>
      <c r="B29" s="19">
        <v>11605722.939999999</v>
      </c>
      <c r="C29" s="19">
        <v>6471559.5599999996</v>
      </c>
      <c r="D29" s="19">
        <f t="shared" si="12"/>
        <v>18077282.5</v>
      </c>
      <c r="E29" s="19">
        <v>16899229.5</v>
      </c>
      <c r="F29" s="19">
        <v>16899229.5</v>
      </c>
      <c r="G29" s="19">
        <f t="shared" si="13"/>
        <v>5293506.5600000005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75469225.180000007</v>
      </c>
      <c r="C40" s="17">
        <f t="shared" ref="C40:G40" si="18">SUM(C37+C31+C21)</f>
        <v>27183993.489999998</v>
      </c>
      <c r="D40" s="17">
        <f t="shared" si="18"/>
        <v>102653218.67</v>
      </c>
      <c r="E40" s="17">
        <f t="shared" si="18"/>
        <v>101575292.45</v>
      </c>
      <c r="F40" s="17">
        <f t="shared" si="18"/>
        <v>101575292.45</v>
      </c>
      <c r="G40" s="11">
        <f t="shared" si="18"/>
        <v>26106067.269999996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57" spans="1:7" ht="12.75" x14ac:dyDescent="0.2">
      <c r="A57" s="49" t="s">
        <v>51</v>
      </c>
      <c r="B57" s="49"/>
      <c r="C57" s="50"/>
      <c r="D57" s="50"/>
      <c r="E57" s="49" t="s">
        <v>52</v>
      </c>
      <c r="F57" s="49"/>
      <c r="G57" s="49"/>
    </row>
    <row r="58" spans="1:7" ht="12.75" x14ac:dyDescent="0.2">
      <c r="A58" s="49" t="s">
        <v>53</v>
      </c>
      <c r="B58" s="49"/>
      <c r="C58" s="50"/>
      <c r="D58" s="50"/>
      <c r="E58" s="49" t="s">
        <v>54</v>
      </c>
      <c r="F58" s="49"/>
      <c r="G58" s="49"/>
    </row>
  </sheetData>
  <sheetProtection formatCells="0" formatColumns="0" formatRows="0" insertRows="0" autoFilter="0"/>
  <mergeCells count="10">
    <mergeCell ref="E57:G57"/>
    <mergeCell ref="E58:G58"/>
    <mergeCell ref="A57:B57"/>
    <mergeCell ref="A58:B58"/>
    <mergeCell ref="A1:G1"/>
    <mergeCell ref="A45:G45"/>
    <mergeCell ref="B2:F2"/>
    <mergeCell ref="G2:G3"/>
    <mergeCell ref="B18:F18"/>
    <mergeCell ref="G18:G19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rowBreaks count="1" manualBreakCount="1">
    <brk id="60" max="6" man="1"/>
  </rowBreaks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2025-01-31T00:16:37Z</cp:lastPrinted>
  <dcterms:created xsi:type="dcterms:W3CDTF">2012-12-11T20:48:19Z</dcterms:created>
  <dcterms:modified xsi:type="dcterms:W3CDTF">2025-01-31T00:17:17Z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