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ESORERIA\Tesoreria 2024\CUENTA PUBLICA 2024\cuarto trimestre\"/>
    </mc:Choice>
  </mc:AlternateContent>
  <bookViews>
    <workbookView xWindow="28680" yWindow="-120" windowWidth="29040" windowHeight="15720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</definedNames>
  <calcPr calcId="152511"/>
</workbook>
</file>

<file path=xl/calcChain.xml><?xml version="1.0" encoding="utf-8"?>
<calcChain xmlns="http://schemas.openxmlformats.org/spreadsheetml/2006/main">
  <c r="D25" i="4" l="1"/>
  <c r="G25" i="4" s="1"/>
  <c r="D24" i="4"/>
  <c r="G24" i="4" s="1"/>
  <c r="D23" i="4"/>
  <c r="G23" i="4" s="1"/>
  <c r="D22" i="4"/>
  <c r="G22" i="4" s="1"/>
  <c r="D21" i="4"/>
  <c r="G21" i="4" s="1"/>
  <c r="D20" i="4"/>
  <c r="G20" i="4" s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F63" i="4" l="1"/>
  <c r="E63" i="4"/>
  <c r="C63" i="4"/>
  <c r="D61" i="4"/>
  <c r="G61" i="4" s="1"/>
  <c r="D59" i="4"/>
  <c r="G59" i="4" s="1"/>
  <c r="D57" i="4"/>
  <c r="G57" i="4" s="1"/>
  <c r="D55" i="4"/>
  <c r="G55" i="4" s="1"/>
  <c r="D53" i="4"/>
  <c r="G53" i="4" s="1"/>
  <c r="D51" i="4"/>
  <c r="G51" i="4" s="1"/>
  <c r="D49" i="4"/>
  <c r="G49" i="4" s="1"/>
  <c r="B63" i="4"/>
  <c r="F41" i="4"/>
  <c r="E41" i="4"/>
  <c r="D39" i="4"/>
  <c r="G39" i="4" s="1"/>
  <c r="D38" i="4"/>
  <c r="G38" i="4" s="1"/>
  <c r="D37" i="4"/>
  <c r="G37" i="4" s="1"/>
  <c r="D36" i="4"/>
  <c r="G36" i="4" s="1"/>
  <c r="C41" i="4"/>
  <c r="B41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27" i="4"/>
  <c r="E27" i="4"/>
  <c r="C27" i="4"/>
  <c r="B27" i="4"/>
  <c r="G41" i="4" l="1"/>
  <c r="G63" i="4"/>
  <c r="D41" i="4"/>
  <c r="D63" i="4"/>
  <c r="G27" i="4"/>
  <c r="D27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B43" i="6"/>
  <c r="B33" i="6"/>
  <c r="B23" i="6"/>
  <c r="B13" i="6"/>
  <c r="B5" i="6"/>
  <c r="D53" i="6" l="1"/>
  <c r="G53" i="6" s="1"/>
  <c r="D43" i="6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<sst xmlns="http://schemas.openxmlformats.org/spreadsheetml/2006/main" count="230" uniqueCount="158">
  <si>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</si>
  <si>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</si>
  <si>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</si>
  <si>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</si>
  <si>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</si>
  <si>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</si>
  <si>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</si>
  <si>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</si>
  <si>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</si>
  <si>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</si>
  <si>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</si>
  <si>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</si>
  <si>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</si>
  <si>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</si>
  <si>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</si>
  <si>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</si>
  <si>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</si>
  <si>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</si>
  <si>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</si>
  <si>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</si>
  <si>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</si>
  <si>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</si>
  <si>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</si>
  <si>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</si>
  <si>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</si>
  <si>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</si>
  <si>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</si>
  <si>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</si>
  <si>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</si>
  <si>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</si>
  <si>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</si>
  <si>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</si>
  <si>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</si>
  <si>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</si>
  <si>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</si>
  <si>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</si>
  <si>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</si>
  <si>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</si>
  <si>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</si>
  <si>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</si>
  <si>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</si>
  <si>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</si>
  <si>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</si>
  <si>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</si>
  <si>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</si>
  <si>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</si>
  <si>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</si>
  <si>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</si>
  <si>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</si>
  <si>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</si>
  <si>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</si>
  <si>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</si>
  <si>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</si>
  <si>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</si>
  <si>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</si>
  <si>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</si>
  <si>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</si>
  <si>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</si>
  <si>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</si>
  <si>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</si>
  <si>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</si>
  <si>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</si>
  <si>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</si>
  <si>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</si>
  <si>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</si>
  <si>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</si>
  <si>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</si>
  <si>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</si>
  <si>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</si>
  <si>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</si>
  <si>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</si>
  <si>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</si>
  <si>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</si>
  <si>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</si>
  <si>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</si>
  <si>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</si>
  <si>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</si>
  <si>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</si>
  <si>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</si>
  <si>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</si>
  <si>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</si>
  <si>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</si>
  <si>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</si>
  <si>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</si>
  <si>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</si>
  <si>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</si>
  <si>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</si>
  <si>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</si>
  <si>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</si>
  <si>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</si>
  <si>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</si>
  <si>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</si>
  <si>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</si>
  <si>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</si>
  <si>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</si>
  <si>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</si>
  <si>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</si>
  <si>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</si>
  <si>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</si>
  <si>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</si>
  <si>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</si>
  <si>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</si>
  <si>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</si>
  <si>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</si>
  <si>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</si>
  <si>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</si>
  <si>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</si>
  <si>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</si>
  <si>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</si>
  <si>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</si>
  <si>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</si>
  <si>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</si>
  <si>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</si>
  <si>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</si>
  <si>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</si>
  <si>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</si>
  <si>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</si>
  <si>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</si>
  <si>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</si>
  <si>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</si>
  <si>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</si>
  <si>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</si>
  <si>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</si>
  <si>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</si>
  <si>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</si>
  <si>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</si>
  <si>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</si>
  <si>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</si>
  <si>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</si>
  <si>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Municipio de Atarjea, Gto.
Estado Analítico del Ejercicio del Presupuesto de Egresos
Clasificación por Objeto del Gasto (Capítulo y Concepto)
Del 1 de Enero al 31 de Diciembre de 2024</t>
  </si>
  <si>
    <t>Municipio de Atarjea, Gto.
Estado Analítico del Ejercicio del Presupuesto de Egresos
Clasificación Económica (por Tipo de Gasto)
Del 1 de Enero al 31 de Diciembre de 2024</t>
  </si>
  <si>
    <t>31111M050010000 H AYUNTAMIENTO</t>
  </si>
  <si>
    <t>31111M050011000 DIRECCION DE OBRAS PUBLI</t>
  </si>
  <si>
    <t>31111M050012000 DIRECCION DE SEGURIDAD P</t>
  </si>
  <si>
    <t>31111M050013000 CONTRALORIA MPAL</t>
  </si>
  <si>
    <t>31111M050014000 DIRECCION DE RECURSOS HU</t>
  </si>
  <si>
    <t>31111M050015000 ACCESO A LA INFORMACION,</t>
  </si>
  <si>
    <t>31111M050016000 ARCHIVO MUNICIPAL</t>
  </si>
  <si>
    <t>31111M050017000 SALUD ECOLOGIA Y TURISMO</t>
  </si>
  <si>
    <t>31111M050018000 PROCURADURIA AUXILIAR EN</t>
  </si>
  <si>
    <t>31111M050020000 PRESIDENCIA MUNICIPAL</t>
  </si>
  <si>
    <t>31111M050030000 SECRETARIA MUNICIPAL</t>
  </si>
  <si>
    <t>31111M050040000 TESORERIA MUNICIPAL</t>
  </si>
  <si>
    <t>31111M050050000 DIRECCION DE SERVICIOS P</t>
  </si>
  <si>
    <t>31111M050060000 DIRECCION DE DESARROLLO</t>
  </si>
  <si>
    <t>31111M050070000 DIRECCION DE DESARROOLLO</t>
  </si>
  <si>
    <t>31111M050080000 DIRECCION DE ACCION DEPO</t>
  </si>
  <si>
    <t>31111M050090000 DIRECCION DE PROTECCION</t>
  </si>
  <si>
    <t>31111M050026000 PROCURADURIA AUXILIAR EN</t>
  </si>
  <si>
    <t>31111M050100000 DIRECCION DE CASA DE LA</t>
  </si>
  <si>
    <t>Municipio de Atarjea, Gto.
Estado Analítico del Ejercicio del Presupuesto de Egresos
Clasificación Administrativa
Del 1 de Enero al 31 de Diciembre de 2024</t>
  </si>
  <si>
    <t>Municipio de Atarjea, Gto.
Estado Analítico del Ejercicio del Presupuesto de Egresos
Clasificación Administrativa (Poderes)
Del 1 de Enero al 31 de Diciembre de 2024</t>
  </si>
  <si>
    <t>Municipio de Atarjea, Gto.
Estado Analítico del Ejercicio del Presupuesto de Egresos
Clasificación Administrativa (Sector Paraestatal)
Del 1 de Enero al 31 de Diciembre de 2024</t>
  </si>
  <si>
    <t>Municipio de Atarjea, Gto.
Estado Analítico del Ejercicio del Presupuesto de Egresos
Clasificación Funcional (Finalidad y Función)
Del 1 de Enero al 31 de Diciembre de 2024</t>
  </si>
  <si>
    <t>Prof. José Luis Rivas Loyola</t>
  </si>
  <si>
    <t>Lic. Jorge García Hernández</t>
  </si>
  <si>
    <t>Presidente Municipal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</si>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</sst>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8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8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0" fillId="0" borderId="0" xfId="0" applyProtection="1"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4" fontId="3" fillId="0" borderId="12" xfId="0" applyNumberFormat="1" applyFont="1" applyBorder="1" applyProtection="1">
      <protection locked="0"/>
    </xf>
    <xf numFmtId="0" fontId="3" fillId="0" borderId="0" xfId="0" applyFont="1"/>
    <xf numFmtId="4" fontId="3" fillId="0" borderId="10" xfId="9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/>
      <protection locked="0"/>
    </xf>
    <xf numFmtId="4" fontId="7" fillId="0" borderId="10" xfId="0" applyNumberFormat="1" applyFont="1" applyBorder="1" applyProtection="1">
      <protection locked="0"/>
    </xf>
    <xf numFmtId="4" fontId="7" fillId="0" borderId="12" xfId="0" applyNumberFormat="1" applyFont="1" applyBorder="1" applyProtection="1">
      <protection locked="0"/>
    </xf>
    <xf numFmtId="4" fontId="3" fillId="0" borderId="11" xfId="0" applyNumberFormat="1" applyFont="1" applyBorder="1" applyProtection="1">
      <protection locked="0"/>
    </xf>
    <xf numFmtId="4" fontId="7" fillId="0" borderId="11" xfId="0" applyNumberFormat="1" applyFont="1" applyBorder="1" applyProtection="1">
      <protection locked="0"/>
    </xf>
    <xf numFmtId="4" fontId="7" fillId="0" borderId="6" xfId="0" applyNumberFormat="1" applyFont="1" applyBorder="1" applyProtection="1">
      <protection locked="0"/>
    </xf>
    <xf numFmtId="0" fontId="7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3" fillId="0" borderId="4" xfId="0" applyFont="1" applyBorder="1" applyAlignment="1">
      <alignment horizontal="left" indent="1"/>
    </xf>
    <xf numFmtId="0" fontId="3" fillId="0" borderId="2" xfId="9" applyFont="1" applyBorder="1" applyAlignment="1">
      <alignment horizontal="left" vertical="center" indent="1"/>
    </xf>
    <xf numFmtId="0" fontId="3" fillId="0" borderId="3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3" fillId="0" borderId="0" xfId="0" applyFont="1" applyAlignment="1">
      <alignment horizontal="left" wrapText="1" inden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3" xfId="9" applyFont="1" applyFill="1" applyBorder="1" applyAlignment="1">
      <alignment horizontal="center" vertical="center"/>
    </xf>
    <xf numFmtId="0" fontId="7" fillId="2" borderId="7" xfId="9" applyFont="1" applyFill="1" applyBorder="1" applyAlignment="1" applyProtection="1">
      <alignment vertical="center" wrapText="1"/>
      <protection locked="0"/>
    </xf>
    <xf numFmtId="0" fontId="7" fillId="2" borderId="8" xfId="9" applyFont="1" applyFill="1" applyBorder="1" applyAlignment="1" applyProtection="1">
      <alignment vertical="center" wrapText="1"/>
      <protection locked="0"/>
    </xf>
    <xf numFmtId="0" fontId="7" fillId="2" borderId="9" xfId="9" applyFont="1" applyFill="1" applyBorder="1" applyAlignment="1" applyProtection="1">
      <alignment vertical="center" wrapText="1"/>
      <protection locked="0"/>
    </xf>
    <xf numFmtId="0" fontId="7" fillId="2" borderId="2" xfId="9" applyFont="1" applyFill="1" applyBorder="1" applyAlignment="1">
      <alignment vertical="center"/>
    </xf>
    <xf numFmtId="0" fontId="7" fillId="2" borderId="5" xfId="9" applyFont="1" applyFill="1" applyBorder="1" applyAlignment="1">
      <alignment vertical="center"/>
    </xf>
    <xf numFmtId="0" fontId="7" fillId="0" borderId="0" xfId="9" applyFont="1" applyAlignment="1">
      <alignment vertical="center"/>
    </xf>
    <xf numFmtId="0" fontId="7" fillId="0" borderId="12" xfId="9" applyFont="1" applyBorder="1" applyAlignment="1">
      <alignment horizontal="center" vertical="center" wrapText="1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0" fontId="7" fillId="2" borderId="15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/>
    <xf numFmtId="0" fontId="3" fillId="0" borderId="3" xfId="0" applyFont="1" applyBorder="1"/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14" xfId="9" applyFont="1" applyFill="1" applyBorder="1" applyAlignment="1" applyProtection="1">
      <alignment horizontal="center" vertical="center" wrapText="1"/>
      <protection locked="0"/>
    </xf>
    <xf numFmtId="0" fontId="7" fillId="2" borderId="13" xfId="9" applyFont="1" applyFill="1" applyBorder="1" applyAlignment="1" applyProtection="1">
      <alignment horizontal="center" vertical="center" wrapText="1"/>
      <protection locked="0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0" fillId="0" borderId="0" xfId="0"/>
    <xf numFmtId="0" fontId="10" fillId="0" borderId="0" xfId="0" applyFont="1" applyAlignme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0" fillId="0" borderId="0" xfId="0"/>
    <xf numFmtId="0" fontId="0" fillId="0" borderId="0" xfId="0"/>
    <xf numFmtId="0" fontId="0" fillId="0" borderId="0" xfId="0"/>
  </cellXfs>
  <cellStyles count="48">
    <cellStyle name="Euro" xfId="1"/>
    <cellStyle name="Millares 2" xfId="2"/>
    <cellStyle name="Millares 2 2" xfId="3"/>
    <cellStyle name="Millares 2 2 2" xfId="41"/>
    <cellStyle name="Millares 2 2 3" xfId="33"/>
    <cellStyle name="Millares 2 2 4" xfId="25"/>
    <cellStyle name="Millares 2 2 5" xfId="17"/>
    <cellStyle name="Millares 2 3" xfId="4"/>
    <cellStyle name="Millares 2 3 2" xfId="42"/>
    <cellStyle name="Millares 2 3 3" xfId="34"/>
    <cellStyle name="Millares 2 3 4" xfId="26"/>
    <cellStyle name="Millares 2 3 5" xfId="18"/>
    <cellStyle name="Millares 2 4" xfId="40"/>
    <cellStyle name="Millares 2 5" xfId="32"/>
    <cellStyle name="Millares 2 6" xfId="24"/>
    <cellStyle name="Millares 2 7" xfId="16"/>
    <cellStyle name="Millares 3" xfId="5"/>
    <cellStyle name="Millares 3 2" xfId="43"/>
    <cellStyle name="Millares 3 3" xfId="35"/>
    <cellStyle name="Millares 3 4" xfId="27"/>
    <cellStyle name="Millares 3 5" xfId="19"/>
    <cellStyle name="Moneda 2" xfId="6"/>
    <cellStyle name="Moneda 2 2" xfId="44"/>
    <cellStyle name="Moneda 2 3" xfId="36"/>
    <cellStyle name="Moneda 2 4" xfId="28"/>
    <cellStyle name="Moneda 2 5" xfId="20"/>
    <cellStyle name="Normal" xfId="0" builtinId="0"/>
    <cellStyle name="Normal 2" xfId="7"/>
    <cellStyle name="Normal 2 2" xfId="8"/>
    <cellStyle name="Normal 2 3" xfId="45"/>
    <cellStyle name="Normal 2 4" xfId="37"/>
    <cellStyle name="Normal 2 5" xfId="29"/>
    <cellStyle name="Normal 2 6" xfId="21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47"/>
    <cellStyle name="Normal 6 2 3" xfId="39"/>
    <cellStyle name="Normal 6 2 4" xfId="31"/>
    <cellStyle name="Normal 6 2 5" xfId="23"/>
    <cellStyle name="Normal 6 3" xfId="46"/>
    <cellStyle name="Normal 6 4" xfId="38"/>
    <cellStyle name="Normal 6 5" xfId="30"/>
    <cellStyle name="Normal 6 6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1304925</xdr:colOff>
      <xdr:row>0</xdr:row>
      <xdr:rowOff>822325</xdr:rowOff>
    </xdr:to>
    <xdr:pic>
      <xdr:nvPicPr>
        <xdr:cNvPr id="2" name="Imagen 1" descr="C:\Users\Usuario\Downloads\WhatsApp Image 2024-11-05 at 1.28.35 PM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257300" cy="774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16565</xdr:rowOff>
    </xdr:from>
    <xdr:to>
      <xdr:col>0</xdr:col>
      <xdr:colOff>1257300</xdr:colOff>
      <xdr:row>0</xdr:row>
      <xdr:rowOff>712303</xdr:rowOff>
    </xdr:to>
    <xdr:pic>
      <xdr:nvPicPr>
        <xdr:cNvPr id="2" name="Imagen 1" descr="C:\Users\Usuario\Downloads\WhatsApp Image 2024-11-05 at 1.28.35 PM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565"/>
          <a:ext cx="1257300" cy="6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1257300</xdr:colOff>
      <xdr:row>1</xdr:row>
      <xdr:rowOff>38100</xdr:rowOff>
    </xdr:to>
    <xdr:pic>
      <xdr:nvPicPr>
        <xdr:cNvPr id="2" name="Imagen 1" descr="C:\Users\Usuario\Downloads\WhatsApp Image 2024-11-05 at 1.28.35 PM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573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1257300</xdr:colOff>
      <xdr:row>0</xdr:row>
      <xdr:rowOff>838200</xdr:rowOff>
    </xdr:to>
    <xdr:pic>
      <xdr:nvPicPr>
        <xdr:cNvPr id="2" name="Imagen 1" descr="C:\Users\Usuario\Downloads\WhatsApp Image 2024-11-05 at 1.28.35 PM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25730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9"/>
  <sheetViews>
    <sheetView showGridLines="0" tabSelected="1" view="pageBreakPreview" topLeftCell="A13" zoomScale="60" zoomScaleNormal="100" workbookViewId="0">
      <selection activeCell="E94" sqref="E94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74.25" customHeight="1" x14ac:dyDescent="0.2">
      <c r="A1" s="41" t="s">
        <v>129</v>
      </c>
      <c r="B1" s="41"/>
      <c r="C1" s="41"/>
      <c r="D1" s="41"/>
      <c r="E1" s="41"/>
      <c r="F1" s="41"/>
      <c r="G1" s="42"/>
    </row>
    <row r="2" spans="1:8" x14ac:dyDescent="0.2">
      <c r="A2" s="31"/>
      <c r="B2" s="28"/>
      <c r="C2" s="29"/>
      <c r="D2" s="26" t="s">
        <v>57</v>
      </c>
      <c r="E2" s="29"/>
      <c r="F2" s="30"/>
      <c r="G2" s="43" t="s">
        <v>56</v>
      </c>
    </row>
    <row r="3" spans="1:8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4"/>
    </row>
    <row r="4" spans="1:8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8" x14ac:dyDescent="0.2">
      <c r="A5" s="17" t="s">
        <v>58</v>
      </c>
      <c r="B5" s="12">
        <f>SUM(B6:B12)</f>
        <v>21612916.91</v>
      </c>
      <c r="C5" s="12">
        <f>SUM(C6:C12)</f>
        <v>83504.039999999921</v>
      </c>
      <c r="D5" s="12">
        <f>B5+C5</f>
        <v>21696420.949999999</v>
      </c>
      <c r="E5" s="12">
        <f>SUM(E6:E12)</f>
        <v>21155431.140000001</v>
      </c>
      <c r="F5" s="12">
        <f>SUM(F6:F12)</f>
        <v>21155431.140000001</v>
      </c>
      <c r="G5" s="12">
        <f>D5-E5</f>
        <v>540989.80999999866</v>
      </c>
    </row>
    <row r="6" spans="1:8" x14ac:dyDescent="0.2">
      <c r="A6" s="19" t="s">
        <v>62</v>
      </c>
      <c r="B6" s="5">
        <v>16701840.01</v>
      </c>
      <c r="C6" s="5">
        <v>-1542894.8</v>
      </c>
      <c r="D6" s="5">
        <f t="shared" ref="D6:D69" si="0">B6+C6</f>
        <v>15158945.209999999</v>
      </c>
      <c r="E6" s="5">
        <v>15140945.210000001</v>
      </c>
      <c r="F6" s="5">
        <v>15140945.210000001</v>
      </c>
      <c r="G6" s="5">
        <f t="shared" ref="G6:G69" si="1">D6-E6</f>
        <v>17999.999999998137</v>
      </c>
      <c r="H6" s="9">
        <v>1100</v>
      </c>
    </row>
    <row r="7" spans="1:8" x14ac:dyDescent="0.2">
      <c r="A7" s="19" t="s">
        <v>63</v>
      </c>
      <c r="B7" s="5">
        <v>1300713.24</v>
      </c>
      <c r="C7" s="5">
        <v>359233.29</v>
      </c>
      <c r="D7" s="5">
        <f t="shared" si="0"/>
        <v>1659946.53</v>
      </c>
      <c r="E7" s="5">
        <v>1636521.27</v>
      </c>
      <c r="F7" s="5">
        <v>1636521.27</v>
      </c>
      <c r="G7" s="5">
        <f t="shared" si="1"/>
        <v>23425.260000000009</v>
      </c>
      <c r="H7" s="9">
        <v>1200</v>
      </c>
    </row>
    <row r="8" spans="1:8" x14ac:dyDescent="0.2">
      <c r="A8" s="19" t="s">
        <v>64</v>
      </c>
      <c r="B8" s="5">
        <v>2948604.14</v>
      </c>
      <c r="C8" s="5">
        <v>277164.18</v>
      </c>
      <c r="D8" s="5">
        <f t="shared" si="0"/>
        <v>3225768.3200000003</v>
      </c>
      <c r="E8" s="5">
        <v>2778484.11</v>
      </c>
      <c r="F8" s="5">
        <v>2778484.11</v>
      </c>
      <c r="G8" s="5">
        <f t="shared" si="1"/>
        <v>447284.21000000043</v>
      </c>
      <c r="H8" s="9">
        <v>1300</v>
      </c>
    </row>
    <row r="9" spans="1:8" x14ac:dyDescent="0.2">
      <c r="A9" s="19" t="s">
        <v>33</v>
      </c>
      <c r="B9" s="5">
        <v>0</v>
      </c>
      <c r="C9" s="5">
        <v>0</v>
      </c>
      <c r="D9" s="5">
        <f t="shared" si="0"/>
        <v>0</v>
      </c>
      <c r="E9" s="5">
        <v>0</v>
      </c>
      <c r="F9" s="5">
        <v>0</v>
      </c>
      <c r="G9" s="5">
        <f t="shared" si="1"/>
        <v>0</v>
      </c>
      <c r="H9" s="9">
        <v>1400</v>
      </c>
    </row>
    <row r="10" spans="1:8" x14ac:dyDescent="0.2">
      <c r="A10" s="19" t="s">
        <v>65</v>
      </c>
      <c r="B10" s="5">
        <v>661759.52</v>
      </c>
      <c r="C10" s="5">
        <v>990001.37</v>
      </c>
      <c r="D10" s="5">
        <f t="shared" si="0"/>
        <v>1651760.8900000001</v>
      </c>
      <c r="E10" s="5">
        <v>1599480.55</v>
      </c>
      <c r="F10" s="5">
        <v>1599480.55</v>
      </c>
      <c r="G10" s="5">
        <f t="shared" si="1"/>
        <v>52280.340000000084</v>
      </c>
      <c r="H10" s="9">
        <v>1500</v>
      </c>
    </row>
    <row r="11" spans="1:8" x14ac:dyDescent="0.2">
      <c r="A11" s="19" t="s">
        <v>34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9">
        <v>1600</v>
      </c>
    </row>
    <row r="12" spans="1:8" x14ac:dyDescent="0.2">
      <c r="A12" s="19" t="s">
        <v>66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9">
        <v>1700</v>
      </c>
    </row>
    <row r="13" spans="1:8" x14ac:dyDescent="0.2">
      <c r="A13" s="17" t="s">
        <v>123</v>
      </c>
      <c r="B13" s="13">
        <f>SUM(B14:B22)</f>
        <v>8863489.4600000009</v>
      </c>
      <c r="C13" s="13">
        <f>SUM(C14:C22)</f>
        <v>9018317.6700000018</v>
      </c>
      <c r="D13" s="13">
        <f t="shared" si="0"/>
        <v>17881807.130000003</v>
      </c>
      <c r="E13" s="13">
        <f>SUM(E14:E22)</f>
        <v>17192828.190000001</v>
      </c>
      <c r="F13" s="13">
        <f>SUM(F14:F22)</f>
        <v>17132937.390000001</v>
      </c>
      <c r="G13" s="13">
        <f t="shared" si="1"/>
        <v>688978.94000000134</v>
      </c>
      <c r="H13" s="18">
        <v>0</v>
      </c>
    </row>
    <row r="14" spans="1:8" x14ac:dyDescent="0.2">
      <c r="A14" s="19" t="s">
        <v>67</v>
      </c>
      <c r="B14" s="5">
        <v>376483.12</v>
      </c>
      <c r="C14" s="5">
        <v>357680.77</v>
      </c>
      <c r="D14" s="5">
        <f t="shared" si="0"/>
        <v>734163.89</v>
      </c>
      <c r="E14" s="5">
        <v>676144.06</v>
      </c>
      <c r="F14" s="5">
        <v>667142.46</v>
      </c>
      <c r="G14" s="5">
        <f t="shared" si="1"/>
        <v>58019.829999999958</v>
      </c>
      <c r="H14" s="9">
        <v>2100</v>
      </c>
    </row>
    <row r="15" spans="1:8" x14ac:dyDescent="0.2">
      <c r="A15" s="19" t="s">
        <v>68</v>
      </c>
      <c r="B15" s="5">
        <v>534527.73</v>
      </c>
      <c r="C15" s="5">
        <v>509826.64</v>
      </c>
      <c r="D15" s="5">
        <f t="shared" si="0"/>
        <v>1044354.37</v>
      </c>
      <c r="E15" s="5">
        <v>881439.76</v>
      </c>
      <c r="F15" s="5">
        <v>881439.76</v>
      </c>
      <c r="G15" s="5">
        <f t="shared" si="1"/>
        <v>162914.60999999999</v>
      </c>
      <c r="H15" s="9">
        <v>2200</v>
      </c>
    </row>
    <row r="16" spans="1:8" x14ac:dyDescent="0.2">
      <c r="A16" s="19" t="s">
        <v>69</v>
      </c>
      <c r="B16" s="5">
        <v>0</v>
      </c>
      <c r="C16" s="5">
        <v>0</v>
      </c>
      <c r="D16" s="5">
        <f t="shared" si="0"/>
        <v>0</v>
      </c>
      <c r="E16" s="5">
        <v>0</v>
      </c>
      <c r="F16" s="5">
        <v>0</v>
      </c>
      <c r="G16" s="5">
        <f t="shared" si="1"/>
        <v>0</v>
      </c>
      <c r="H16" s="9">
        <v>2300</v>
      </c>
    </row>
    <row r="17" spans="1:8" x14ac:dyDescent="0.2">
      <c r="A17" s="19" t="s">
        <v>70</v>
      </c>
      <c r="B17" s="5">
        <v>198790.05</v>
      </c>
      <c r="C17" s="5">
        <v>160210.47</v>
      </c>
      <c r="D17" s="5">
        <f t="shared" si="0"/>
        <v>359000.52</v>
      </c>
      <c r="E17" s="5">
        <v>245116.31</v>
      </c>
      <c r="F17" s="5">
        <v>245116.31</v>
      </c>
      <c r="G17" s="5">
        <f t="shared" si="1"/>
        <v>113884.21000000002</v>
      </c>
      <c r="H17" s="9">
        <v>2400</v>
      </c>
    </row>
    <row r="18" spans="1:8" x14ac:dyDescent="0.2">
      <c r="A18" s="19" t="s">
        <v>71</v>
      </c>
      <c r="B18" s="5">
        <v>5973.24</v>
      </c>
      <c r="C18" s="5">
        <v>23573.599999999999</v>
      </c>
      <c r="D18" s="5">
        <f t="shared" si="0"/>
        <v>29546.839999999997</v>
      </c>
      <c r="E18" s="5">
        <v>17427.599999999999</v>
      </c>
      <c r="F18" s="5">
        <v>17427.599999999999</v>
      </c>
      <c r="G18" s="5">
        <f t="shared" si="1"/>
        <v>12119.239999999998</v>
      </c>
      <c r="H18" s="9">
        <v>2500</v>
      </c>
    </row>
    <row r="19" spans="1:8" x14ac:dyDescent="0.2">
      <c r="A19" s="19" t="s">
        <v>72</v>
      </c>
      <c r="B19" s="5">
        <v>4628381.04</v>
      </c>
      <c r="C19" s="5">
        <v>5914542.9000000004</v>
      </c>
      <c r="D19" s="5">
        <f t="shared" si="0"/>
        <v>10542923.940000001</v>
      </c>
      <c r="E19" s="5">
        <v>10272182.960000001</v>
      </c>
      <c r="F19" s="5">
        <v>10269422.16</v>
      </c>
      <c r="G19" s="5">
        <f t="shared" si="1"/>
        <v>270740.98000000045</v>
      </c>
      <c r="H19" s="9">
        <v>2600</v>
      </c>
    </row>
    <row r="20" spans="1:8" x14ac:dyDescent="0.2">
      <c r="A20" s="19" t="s">
        <v>73</v>
      </c>
      <c r="B20" s="5">
        <v>171053.61</v>
      </c>
      <c r="C20" s="5">
        <v>-134897.43</v>
      </c>
      <c r="D20" s="5">
        <f t="shared" si="0"/>
        <v>36156.179999999993</v>
      </c>
      <c r="E20" s="5">
        <v>12110.17</v>
      </c>
      <c r="F20" s="5">
        <v>12110.17</v>
      </c>
      <c r="G20" s="5">
        <f t="shared" si="1"/>
        <v>24046.009999999995</v>
      </c>
      <c r="H20" s="9">
        <v>2700</v>
      </c>
    </row>
    <row r="21" spans="1:8" x14ac:dyDescent="0.2">
      <c r="A21" s="19" t="s">
        <v>74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9">
        <v>2800</v>
      </c>
    </row>
    <row r="22" spans="1:8" x14ac:dyDescent="0.2">
      <c r="A22" s="19" t="s">
        <v>75</v>
      </c>
      <c r="B22" s="5">
        <v>2948280.67</v>
      </c>
      <c r="C22" s="5">
        <v>2187380.7200000002</v>
      </c>
      <c r="D22" s="5">
        <f t="shared" si="0"/>
        <v>5135661.3900000006</v>
      </c>
      <c r="E22" s="5">
        <v>5088407.33</v>
      </c>
      <c r="F22" s="5">
        <v>5040278.93</v>
      </c>
      <c r="G22" s="5">
        <f t="shared" si="1"/>
        <v>47254.060000000522</v>
      </c>
      <c r="H22" s="9">
        <v>2900</v>
      </c>
    </row>
    <row r="23" spans="1:8" x14ac:dyDescent="0.2">
      <c r="A23" s="17" t="s">
        <v>59</v>
      </c>
      <c r="B23" s="13">
        <f>SUM(B24:B32)</f>
        <v>9610172.8399999999</v>
      </c>
      <c r="C23" s="13">
        <f>SUM(C24:C32)</f>
        <v>6718354.9100000001</v>
      </c>
      <c r="D23" s="13">
        <f t="shared" si="0"/>
        <v>16328527.75</v>
      </c>
      <c r="E23" s="13">
        <f>SUM(E24:E32)</f>
        <v>15358769.57</v>
      </c>
      <c r="F23" s="13">
        <f>SUM(F24:F32)</f>
        <v>15313751.220000001</v>
      </c>
      <c r="G23" s="13">
        <f t="shared" si="1"/>
        <v>969758.1799999997</v>
      </c>
      <c r="H23" s="18">
        <v>0</v>
      </c>
    </row>
    <row r="24" spans="1:8" x14ac:dyDescent="0.2">
      <c r="A24" s="19" t="s">
        <v>76</v>
      </c>
      <c r="B24" s="5">
        <v>3195185.82</v>
      </c>
      <c r="C24" s="5">
        <v>-554599.38</v>
      </c>
      <c r="D24" s="5">
        <f t="shared" si="0"/>
        <v>2640586.44</v>
      </c>
      <c r="E24" s="5">
        <v>2357892.3199999998</v>
      </c>
      <c r="F24" s="5">
        <v>2357892.3199999998</v>
      </c>
      <c r="G24" s="5">
        <f t="shared" si="1"/>
        <v>282694.12000000011</v>
      </c>
      <c r="H24" s="9">
        <v>3100</v>
      </c>
    </row>
    <row r="25" spans="1:8" x14ac:dyDescent="0.2">
      <c r="A25" s="19" t="s">
        <v>77</v>
      </c>
      <c r="B25" s="5">
        <v>321819.53000000003</v>
      </c>
      <c r="C25" s="5">
        <v>733733.58</v>
      </c>
      <c r="D25" s="5">
        <f t="shared" si="0"/>
        <v>1055553.1099999999</v>
      </c>
      <c r="E25" s="5">
        <v>1046594.01</v>
      </c>
      <c r="F25" s="5">
        <v>1046594.01</v>
      </c>
      <c r="G25" s="5">
        <f t="shared" si="1"/>
        <v>8959.0999999998603</v>
      </c>
      <c r="H25" s="9">
        <v>3200</v>
      </c>
    </row>
    <row r="26" spans="1:8" x14ac:dyDescent="0.2">
      <c r="A26" s="19" t="s">
        <v>78</v>
      </c>
      <c r="B26" s="5">
        <v>186179.20000000001</v>
      </c>
      <c r="C26" s="5">
        <v>2028465.6</v>
      </c>
      <c r="D26" s="5">
        <f t="shared" si="0"/>
        <v>2214644.8000000003</v>
      </c>
      <c r="E26" s="5">
        <v>2154281.5099999998</v>
      </c>
      <c r="F26" s="5">
        <v>2154281.5099999998</v>
      </c>
      <c r="G26" s="5">
        <f t="shared" si="1"/>
        <v>60363.290000000503</v>
      </c>
      <c r="H26" s="9">
        <v>3300</v>
      </c>
    </row>
    <row r="27" spans="1:8" x14ac:dyDescent="0.2">
      <c r="A27" s="19" t="s">
        <v>79</v>
      </c>
      <c r="B27" s="5">
        <v>461389.67</v>
      </c>
      <c r="C27" s="5">
        <v>294036.34000000003</v>
      </c>
      <c r="D27" s="5">
        <f t="shared" si="0"/>
        <v>755426.01</v>
      </c>
      <c r="E27" s="5">
        <v>638145.93999999994</v>
      </c>
      <c r="F27" s="5">
        <v>638145.93999999994</v>
      </c>
      <c r="G27" s="5">
        <f t="shared" si="1"/>
        <v>117280.07000000007</v>
      </c>
      <c r="H27" s="9">
        <v>3400</v>
      </c>
    </row>
    <row r="28" spans="1:8" x14ac:dyDescent="0.2">
      <c r="A28" s="19" t="s">
        <v>80</v>
      </c>
      <c r="B28" s="5">
        <v>2251282.52</v>
      </c>
      <c r="C28" s="5">
        <v>1108064.08</v>
      </c>
      <c r="D28" s="5">
        <f t="shared" si="0"/>
        <v>3359346.6</v>
      </c>
      <c r="E28" s="5">
        <v>3273050.2</v>
      </c>
      <c r="F28" s="5">
        <v>3231499</v>
      </c>
      <c r="G28" s="5">
        <f t="shared" si="1"/>
        <v>86296.399999999907</v>
      </c>
      <c r="H28" s="9">
        <v>3500</v>
      </c>
    </row>
    <row r="29" spans="1:8" x14ac:dyDescent="0.2">
      <c r="A29" s="19" t="s">
        <v>81</v>
      </c>
      <c r="B29" s="5">
        <v>82992</v>
      </c>
      <c r="C29" s="5">
        <v>294524.99</v>
      </c>
      <c r="D29" s="5">
        <f t="shared" si="0"/>
        <v>377516.99</v>
      </c>
      <c r="E29" s="5">
        <v>377516.99</v>
      </c>
      <c r="F29" s="5">
        <v>377516.99</v>
      </c>
      <c r="G29" s="5">
        <f t="shared" si="1"/>
        <v>0</v>
      </c>
      <c r="H29" s="9">
        <v>3600</v>
      </c>
    </row>
    <row r="30" spans="1:8" x14ac:dyDescent="0.2">
      <c r="A30" s="19" t="s">
        <v>82</v>
      </c>
      <c r="B30" s="5">
        <v>862226.27</v>
      </c>
      <c r="C30" s="5">
        <v>434173.3</v>
      </c>
      <c r="D30" s="5">
        <f t="shared" si="0"/>
        <v>1296399.57</v>
      </c>
      <c r="E30" s="5">
        <v>955565.47</v>
      </c>
      <c r="F30" s="5">
        <v>955565.47</v>
      </c>
      <c r="G30" s="5">
        <f t="shared" si="1"/>
        <v>340834.10000000009</v>
      </c>
      <c r="H30" s="9">
        <v>3700</v>
      </c>
    </row>
    <row r="31" spans="1:8" x14ac:dyDescent="0.2">
      <c r="A31" s="19" t="s">
        <v>83</v>
      </c>
      <c r="B31" s="5">
        <v>1738177.83</v>
      </c>
      <c r="C31" s="5">
        <v>2183168.4</v>
      </c>
      <c r="D31" s="5">
        <f t="shared" si="0"/>
        <v>3921346.23</v>
      </c>
      <c r="E31" s="5">
        <v>3916225.13</v>
      </c>
      <c r="F31" s="5">
        <v>3912757.98</v>
      </c>
      <c r="G31" s="5">
        <f t="shared" si="1"/>
        <v>5121.1000000000931</v>
      </c>
      <c r="H31" s="9">
        <v>3800</v>
      </c>
    </row>
    <row r="32" spans="1:8" x14ac:dyDescent="0.2">
      <c r="A32" s="19" t="s">
        <v>18</v>
      </c>
      <c r="B32" s="5">
        <v>510920</v>
      </c>
      <c r="C32" s="5">
        <v>196788</v>
      </c>
      <c r="D32" s="5">
        <f t="shared" si="0"/>
        <v>707708</v>
      </c>
      <c r="E32" s="5">
        <v>639498</v>
      </c>
      <c r="F32" s="5">
        <v>639498</v>
      </c>
      <c r="G32" s="5">
        <f t="shared" si="1"/>
        <v>68210</v>
      </c>
      <c r="H32" s="9">
        <v>3900</v>
      </c>
    </row>
    <row r="33" spans="1:8" x14ac:dyDescent="0.2">
      <c r="A33" s="17" t="s">
        <v>124</v>
      </c>
      <c r="B33" s="13">
        <f>SUM(B34:B42)</f>
        <v>10081114.9</v>
      </c>
      <c r="C33" s="13">
        <f>SUM(C34:C42)</f>
        <v>22823135.690000001</v>
      </c>
      <c r="D33" s="13">
        <f t="shared" si="0"/>
        <v>32904250.590000004</v>
      </c>
      <c r="E33" s="13">
        <f>SUM(E34:E42)</f>
        <v>25071092.800000001</v>
      </c>
      <c r="F33" s="13">
        <f>SUM(F34:F42)</f>
        <v>25071092.800000001</v>
      </c>
      <c r="G33" s="13">
        <f t="shared" si="1"/>
        <v>7833157.7900000028</v>
      </c>
      <c r="H33" s="18">
        <v>0</v>
      </c>
    </row>
    <row r="34" spans="1:8" x14ac:dyDescent="0.2">
      <c r="A34" s="19" t="s">
        <v>84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9">
        <v>4100</v>
      </c>
    </row>
    <row r="35" spans="1:8" x14ac:dyDescent="0.2">
      <c r="A35" s="19" t="s">
        <v>85</v>
      </c>
      <c r="B35" s="5">
        <v>3840000</v>
      </c>
      <c r="C35" s="5">
        <v>112000</v>
      </c>
      <c r="D35" s="5">
        <f t="shared" si="0"/>
        <v>3952000</v>
      </c>
      <c r="E35" s="5">
        <v>3950735.8</v>
      </c>
      <c r="F35" s="5">
        <v>3950735.8</v>
      </c>
      <c r="G35" s="5">
        <f t="shared" si="1"/>
        <v>1264.2000000001863</v>
      </c>
      <c r="H35" s="9">
        <v>4200</v>
      </c>
    </row>
    <row r="36" spans="1:8" x14ac:dyDescent="0.2">
      <c r="A36" s="19" t="s">
        <v>86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9">
        <v>4300</v>
      </c>
    </row>
    <row r="37" spans="1:8" x14ac:dyDescent="0.2">
      <c r="A37" s="19" t="s">
        <v>87</v>
      </c>
      <c r="B37" s="5">
        <v>6241114.9000000004</v>
      </c>
      <c r="C37" s="5">
        <v>22711135.690000001</v>
      </c>
      <c r="D37" s="5">
        <f t="shared" si="0"/>
        <v>28952250.590000004</v>
      </c>
      <c r="E37" s="5">
        <v>21120357</v>
      </c>
      <c r="F37" s="5">
        <v>21120357</v>
      </c>
      <c r="G37" s="5">
        <f t="shared" si="1"/>
        <v>7831893.5900000036</v>
      </c>
      <c r="H37" s="9">
        <v>4400</v>
      </c>
    </row>
    <row r="38" spans="1:8" x14ac:dyDescent="0.2">
      <c r="A38" s="19" t="s">
        <v>39</v>
      </c>
      <c r="B38" s="5">
        <v>0</v>
      </c>
      <c r="C38" s="5">
        <v>0</v>
      </c>
      <c r="D38" s="5">
        <f t="shared" si="0"/>
        <v>0</v>
      </c>
      <c r="E38" s="5">
        <v>0</v>
      </c>
      <c r="F38" s="5">
        <v>0</v>
      </c>
      <c r="G38" s="5">
        <f t="shared" si="1"/>
        <v>0</v>
      </c>
      <c r="H38" s="9">
        <v>4500</v>
      </c>
    </row>
    <row r="39" spans="1:8" x14ac:dyDescent="0.2">
      <c r="A39" s="19" t="s">
        <v>88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9">
        <v>4600</v>
      </c>
    </row>
    <row r="40" spans="1:8" x14ac:dyDescent="0.2">
      <c r="A40" s="19" t="s">
        <v>89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9">
        <v>4700</v>
      </c>
    </row>
    <row r="41" spans="1:8" x14ac:dyDescent="0.2">
      <c r="A41" s="19" t="s">
        <v>35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9">
        <v>4800</v>
      </c>
    </row>
    <row r="42" spans="1:8" x14ac:dyDescent="0.2">
      <c r="A42" s="19" t="s">
        <v>90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9">
        <v>4900</v>
      </c>
    </row>
    <row r="43" spans="1:8" x14ac:dyDescent="0.2">
      <c r="A43" s="17" t="s">
        <v>125</v>
      </c>
      <c r="B43" s="13">
        <f>SUM(B44:B52)</f>
        <v>7644</v>
      </c>
      <c r="C43" s="13">
        <f>SUM(C44:C52)</f>
        <v>4852426.55</v>
      </c>
      <c r="D43" s="13">
        <f t="shared" si="0"/>
        <v>4860070.55</v>
      </c>
      <c r="E43" s="13">
        <f>SUM(E44:E52)</f>
        <v>4797165.3000000007</v>
      </c>
      <c r="F43" s="13">
        <f>SUM(F44:F52)</f>
        <v>4797165.3000000007</v>
      </c>
      <c r="G43" s="13">
        <f t="shared" si="1"/>
        <v>62905.249999999069</v>
      </c>
      <c r="H43" s="18">
        <v>0</v>
      </c>
    </row>
    <row r="44" spans="1:8" x14ac:dyDescent="0.2">
      <c r="A44" s="4" t="s">
        <v>91</v>
      </c>
      <c r="B44" s="5">
        <v>0</v>
      </c>
      <c r="C44" s="5">
        <v>385993.25</v>
      </c>
      <c r="D44" s="5">
        <f t="shared" si="0"/>
        <v>385993.25</v>
      </c>
      <c r="E44" s="5">
        <v>372177.65</v>
      </c>
      <c r="F44" s="5">
        <v>372177.65</v>
      </c>
      <c r="G44" s="5">
        <f t="shared" si="1"/>
        <v>13815.599999999977</v>
      </c>
      <c r="H44" s="9">
        <v>5100</v>
      </c>
    </row>
    <row r="45" spans="1:8" x14ac:dyDescent="0.2">
      <c r="A45" s="19" t="s">
        <v>92</v>
      </c>
      <c r="B45" s="5">
        <v>0</v>
      </c>
      <c r="C45" s="5">
        <v>0</v>
      </c>
      <c r="D45" s="5">
        <f t="shared" si="0"/>
        <v>0</v>
      </c>
      <c r="E45" s="5">
        <v>0</v>
      </c>
      <c r="F45" s="5">
        <v>0</v>
      </c>
      <c r="G45" s="5">
        <f t="shared" si="1"/>
        <v>0</v>
      </c>
      <c r="H45" s="9">
        <v>5200</v>
      </c>
    </row>
    <row r="46" spans="1:8" x14ac:dyDescent="0.2">
      <c r="A46" s="19" t="s">
        <v>93</v>
      </c>
      <c r="B46" s="5">
        <v>0</v>
      </c>
      <c r="C46" s="5">
        <v>0</v>
      </c>
      <c r="D46" s="5">
        <f t="shared" si="0"/>
        <v>0</v>
      </c>
      <c r="E46" s="5">
        <v>0</v>
      </c>
      <c r="F46" s="5">
        <v>0</v>
      </c>
      <c r="G46" s="5">
        <f t="shared" si="1"/>
        <v>0</v>
      </c>
      <c r="H46" s="9">
        <v>5300</v>
      </c>
    </row>
    <row r="47" spans="1:8" x14ac:dyDescent="0.2">
      <c r="A47" s="19" t="s">
        <v>94</v>
      </c>
      <c r="B47" s="5">
        <v>0</v>
      </c>
      <c r="C47" s="5">
        <v>4382000</v>
      </c>
      <c r="D47" s="5">
        <f t="shared" si="0"/>
        <v>4382000</v>
      </c>
      <c r="E47" s="5">
        <v>4382000</v>
      </c>
      <c r="F47" s="5">
        <v>4382000</v>
      </c>
      <c r="G47" s="5">
        <f t="shared" si="1"/>
        <v>0</v>
      </c>
      <c r="H47" s="9">
        <v>5400</v>
      </c>
    </row>
    <row r="48" spans="1:8" x14ac:dyDescent="0.2">
      <c r="A48" s="19" t="s">
        <v>95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9">
        <v>5500</v>
      </c>
    </row>
    <row r="49" spans="1:8" x14ac:dyDescent="0.2">
      <c r="A49" s="19" t="s">
        <v>96</v>
      </c>
      <c r="B49" s="5">
        <v>7644</v>
      </c>
      <c r="C49" s="5">
        <v>84433.3</v>
      </c>
      <c r="D49" s="5">
        <f t="shared" si="0"/>
        <v>92077.3</v>
      </c>
      <c r="E49" s="5">
        <v>42987.65</v>
      </c>
      <c r="F49" s="5">
        <v>42987.65</v>
      </c>
      <c r="G49" s="5">
        <f t="shared" si="1"/>
        <v>49089.65</v>
      </c>
      <c r="H49" s="9">
        <v>5600</v>
      </c>
    </row>
    <row r="50" spans="1:8" x14ac:dyDescent="0.2">
      <c r="A50" s="19" t="s">
        <v>97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9">
        <v>5700</v>
      </c>
    </row>
    <row r="51" spans="1:8" x14ac:dyDescent="0.2">
      <c r="A51" s="19" t="s">
        <v>98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9">
        <v>5800</v>
      </c>
    </row>
    <row r="52" spans="1:8" x14ac:dyDescent="0.2">
      <c r="A52" s="19" t="s">
        <v>99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9">
        <v>5900</v>
      </c>
    </row>
    <row r="53" spans="1:8" x14ac:dyDescent="0.2">
      <c r="A53" s="17" t="s">
        <v>60</v>
      </c>
      <c r="B53" s="13">
        <f>SUM(B54:B56)</f>
        <v>25293887.07</v>
      </c>
      <c r="C53" s="13">
        <f>SUM(C54:C56)</f>
        <v>52739482.439999998</v>
      </c>
      <c r="D53" s="13">
        <f t="shared" si="0"/>
        <v>78033369.50999999</v>
      </c>
      <c r="E53" s="13">
        <f>SUM(E54:E56)</f>
        <v>68635236.469999999</v>
      </c>
      <c r="F53" s="13">
        <f>SUM(F54:F56)</f>
        <v>68384106.510000005</v>
      </c>
      <c r="G53" s="13">
        <f t="shared" si="1"/>
        <v>9398133.0399999917</v>
      </c>
      <c r="H53" s="18">
        <v>0</v>
      </c>
    </row>
    <row r="54" spans="1:8" x14ac:dyDescent="0.2">
      <c r="A54" s="19" t="s">
        <v>100</v>
      </c>
      <c r="B54" s="5">
        <v>25193887.07</v>
      </c>
      <c r="C54" s="5">
        <v>52330208.210000001</v>
      </c>
      <c r="D54" s="5">
        <f t="shared" si="0"/>
        <v>77524095.280000001</v>
      </c>
      <c r="E54" s="5">
        <v>68125962.239999995</v>
      </c>
      <c r="F54" s="5">
        <v>67874832.280000001</v>
      </c>
      <c r="G54" s="5">
        <f t="shared" si="1"/>
        <v>9398133.0400000066</v>
      </c>
      <c r="H54" s="9">
        <v>6100</v>
      </c>
    </row>
    <row r="55" spans="1:8" x14ac:dyDescent="0.2">
      <c r="A55" s="19" t="s">
        <v>101</v>
      </c>
      <c r="B55" s="5">
        <v>0</v>
      </c>
      <c r="C55" s="5">
        <v>446794.23</v>
      </c>
      <c r="D55" s="5">
        <f t="shared" si="0"/>
        <v>446794.23</v>
      </c>
      <c r="E55" s="5">
        <v>446794.23</v>
      </c>
      <c r="F55" s="5">
        <v>446794.23</v>
      </c>
      <c r="G55" s="5">
        <f t="shared" si="1"/>
        <v>0</v>
      </c>
      <c r="H55" s="9">
        <v>6200</v>
      </c>
    </row>
    <row r="56" spans="1:8" x14ac:dyDescent="0.2">
      <c r="A56" s="19" t="s">
        <v>102</v>
      </c>
      <c r="B56" s="5">
        <v>100000</v>
      </c>
      <c r="C56" s="5">
        <v>-37520</v>
      </c>
      <c r="D56" s="5">
        <f t="shared" si="0"/>
        <v>62480</v>
      </c>
      <c r="E56" s="5">
        <v>62480</v>
      </c>
      <c r="F56" s="5">
        <v>62480</v>
      </c>
      <c r="G56" s="5">
        <f t="shared" si="1"/>
        <v>0</v>
      </c>
      <c r="H56" s="9">
        <v>6300</v>
      </c>
    </row>
    <row r="57" spans="1:8" x14ac:dyDescent="0.2">
      <c r="A57" s="17" t="s">
        <v>126</v>
      </c>
      <c r="B57" s="13">
        <f>SUM(B58:B64)</f>
        <v>0</v>
      </c>
      <c r="C57" s="13">
        <f>SUM(C58:C64)</f>
        <v>0</v>
      </c>
      <c r="D57" s="13">
        <f t="shared" si="0"/>
        <v>0</v>
      </c>
      <c r="E57" s="13">
        <f>SUM(E58:E64)</f>
        <v>0</v>
      </c>
      <c r="F57" s="13">
        <f>SUM(F58:F64)</f>
        <v>0</v>
      </c>
      <c r="G57" s="13">
        <f t="shared" si="1"/>
        <v>0</v>
      </c>
      <c r="H57" s="18">
        <v>0</v>
      </c>
    </row>
    <row r="58" spans="1:8" x14ac:dyDescent="0.2">
      <c r="A58" s="19" t="s">
        <v>103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9">
        <v>7100</v>
      </c>
    </row>
    <row r="59" spans="1:8" x14ac:dyDescent="0.2">
      <c r="A59" s="19" t="s">
        <v>104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9">
        <v>7200</v>
      </c>
    </row>
    <row r="60" spans="1:8" x14ac:dyDescent="0.2">
      <c r="A60" s="19" t="s">
        <v>105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9">
        <v>7300</v>
      </c>
    </row>
    <row r="61" spans="1:8" x14ac:dyDescent="0.2">
      <c r="A61" s="19" t="s">
        <v>106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9">
        <v>7400</v>
      </c>
    </row>
    <row r="62" spans="1:8" x14ac:dyDescent="0.2">
      <c r="A62" s="19" t="s">
        <v>107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9">
        <v>7500</v>
      </c>
    </row>
    <row r="63" spans="1:8" x14ac:dyDescent="0.2">
      <c r="A63" s="19" t="s">
        <v>108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9">
        <v>7600</v>
      </c>
    </row>
    <row r="64" spans="1:8" x14ac:dyDescent="0.2">
      <c r="A64" s="19" t="s">
        <v>109</v>
      </c>
      <c r="B64" s="5">
        <v>0</v>
      </c>
      <c r="C64" s="5">
        <v>0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9">
        <v>7900</v>
      </c>
    </row>
    <row r="65" spans="1:8" x14ac:dyDescent="0.2">
      <c r="A65" s="17" t="s">
        <v>127</v>
      </c>
      <c r="B65" s="13">
        <f>SUM(B66:B68)</f>
        <v>0</v>
      </c>
      <c r="C65" s="13">
        <f>SUM(C66:C68)</f>
        <v>0</v>
      </c>
      <c r="D65" s="13">
        <f t="shared" si="0"/>
        <v>0</v>
      </c>
      <c r="E65" s="13">
        <f>SUM(E66:E68)</f>
        <v>0</v>
      </c>
      <c r="F65" s="13">
        <f>SUM(F66:F68)</f>
        <v>0</v>
      </c>
      <c r="G65" s="13">
        <f t="shared" si="1"/>
        <v>0</v>
      </c>
      <c r="H65" s="18">
        <v>0</v>
      </c>
    </row>
    <row r="66" spans="1:8" x14ac:dyDescent="0.2">
      <c r="A66" s="19" t="s">
        <v>36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9">
        <v>8100</v>
      </c>
    </row>
    <row r="67" spans="1:8" x14ac:dyDescent="0.2">
      <c r="A67" s="19" t="s">
        <v>37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9">
        <v>8300</v>
      </c>
    </row>
    <row r="68" spans="1:8" x14ac:dyDescent="0.2">
      <c r="A68" s="19" t="s">
        <v>38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9">
        <v>8500</v>
      </c>
    </row>
    <row r="69" spans="1:8" x14ac:dyDescent="0.2">
      <c r="A69" s="17" t="s">
        <v>61</v>
      </c>
      <c r="B69" s="13">
        <f>SUM(B70:B76)</f>
        <v>0</v>
      </c>
      <c r="C69" s="13">
        <f>SUM(C70:C76)</f>
        <v>0</v>
      </c>
      <c r="D69" s="13">
        <f t="shared" si="0"/>
        <v>0</v>
      </c>
      <c r="E69" s="13">
        <f>SUM(E70:E76)</f>
        <v>0</v>
      </c>
      <c r="F69" s="13">
        <f>SUM(F70:F76)</f>
        <v>0</v>
      </c>
      <c r="G69" s="13">
        <f t="shared" si="1"/>
        <v>0</v>
      </c>
      <c r="H69" s="18">
        <v>0</v>
      </c>
    </row>
    <row r="70" spans="1:8" x14ac:dyDescent="0.2">
      <c r="A70" s="19" t="s">
        <v>110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9">
        <v>9100</v>
      </c>
    </row>
    <row r="71" spans="1:8" x14ac:dyDescent="0.2">
      <c r="A71" s="19" t="s">
        <v>111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9">
        <v>9200</v>
      </c>
    </row>
    <row r="72" spans="1:8" x14ac:dyDescent="0.2">
      <c r="A72" s="19" t="s">
        <v>112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9">
        <v>9300</v>
      </c>
    </row>
    <row r="73" spans="1:8" x14ac:dyDescent="0.2">
      <c r="A73" s="19" t="s">
        <v>113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9">
        <v>9400</v>
      </c>
    </row>
    <row r="74" spans="1:8" x14ac:dyDescent="0.2">
      <c r="A74" s="19" t="s">
        <v>114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9">
        <v>9500</v>
      </c>
    </row>
    <row r="75" spans="1:8" x14ac:dyDescent="0.2">
      <c r="A75" s="19" t="s">
        <v>115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9">
        <v>9600</v>
      </c>
    </row>
    <row r="76" spans="1:8" x14ac:dyDescent="0.2">
      <c r="A76" s="20" t="s">
        <v>116</v>
      </c>
      <c r="B76" s="14">
        <v>0</v>
      </c>
      <c r="C76" s="14">
        <v>0</v>
      </c>
      <c r="D76" s="14">
        <f t="shared" si="2"/>
        <v>0</v>
      </c>
      <c r="E76" s="14">
        <v>0</v>
      </c>
      <c r="F76" s="14">
        <v>0</v>
      </c>
      <c r="G76" s="14">
        <f t="shared" si="3"/>
        <v>0</v>
      </c>
      <c r="H76" s="9">
        <v>9900</v>
      </c>
    </row>
    <row r="77" spans="1:8" x14ac:dyDescent="0.2">
      <c r="A77" s="10" t="s">
        <v>50</v>
      </c>
      <c r="B77" s="15">
        <f t="shared" ref="B77:G77" si="4">SUM(B5+B13+B23+B33+B43+B53+B57+B65+B69)</f>
        <v>75469225.180000007</v>
      </c>
      <c r="C77" s="15">
        <f t="shared" si="4"/>
        <v>96235221.299999997</v>
      </c>
      <c r="D77" s="15">
        <f t="shared" si="4"/>
        <v>171704446.47999999</v>
      </c>
      <c r="E77" s="15">
        <f t="shared" si="4"/>
        <v>152210523.47</v>
      </c>
      <c r="F77" s="15">
        <f t="shared" si="4"/>
        <v>151854484.36000001</v>
      </c>
      <c r="G77" s="15">
        <f t="shared" si="4"/>
        <v>19493923.009999994</v>
      </c>
    </row>
    <row r="79" spans="1:8" x14ac:dyDescent="0.2">
      <c r="A79" s="1" t="s">
        <v>120</v>
      </c>
    </row>
    <row r="88" spans="1:9" ht="12.75" x14ac:dyDescent="0.2">
      <c r="A88" s="49" t="s">
        <v>154</v>
      </c>
      <c r="B88" s="49"/>
      <c r="C88" s="49"/>
      <c r="D88" s="50"/>
      <c r="E88" s="52" t="s">
        <v>155</v>
      </c>
      <c r="F88" s="51"/>
      <c r="G88" s="51"/>
      <c r="H88" s="51"/>
      <c r="I88" s="51"/>
    </row>
    <row r="89" spans="1:9" ht="12.75" x14ac:dyDescent="0.2">
      <c r="A89" s="49" t="s">
        <v>156</v>
      </c>
      <c r="B89" s="49"/>
      <c r="C89" s="49"/>
      <c r="D89" s="50"/>
      <c r="E89" s="52" t="s">
        <v>157</v>
      </c>
      <c r="F89" s="51"/>
      <c r="G89" s="51"/>
      <c r="H89" s="51"/>
      <c r="I89" s="51"/>
    </row>
  </sheetData>
  <sheetProtection formatCells="0" formatColumns="0" formatRows="0" autoFilter="0"/>
  <mergeCells count="4">
    <mergeCell ref="A1:G1"/>
    <mergeCell ref="G2:G3"/>
    <mergeCell ref="A88:C88"/>
    <mergeCell ref="A89:C89"/>
  </mergeCells>
  <printOptions horizontalCentered="1"/>
  <pageMargins left="0.70866141732283472" right="0.70866141732283472" top="0.74803149606299213" bottom="0.74803149606299213" header="0.31496062992125984" footer="0.31496062992125984"/>
  <pageSetup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showGridLines="0" view="pageBreakPreview" zoomScale="115" zoomScaleNormal="115" zoomScaleSheetLayoutView="115" workbookViewId="0">
      <selection activeCell="C35" sqref="C35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9.25" customHeight="1" x14ac:dyDescent="0.2">
      <c r="A1" s="45" t="s">
        <v>130</v>
      </c>
      <c r="B1" s="41"/>
      <c r="C1" s="41"/>
      <c r="D1" s="41"/>
      <c r="E1" s="41"/>
      <c r="F1" s="41"/>
      <c r="G1" s="42"/>
    </row>
    <row r="2" spans="1:7" x14ac:dyDescent="0.2">
      <c r="A2" s="31"/>
      <c r="B2" s="28"/>
      <c r="C2" s="29"/>
      <c r="D2" s="26" t="s">
        <v>57</v>
      </c>
      <c r="E2" s="29"/>
      <c r="F2" s="30"/>
      <c r="G2" s="43" t="s">
        <v>56</v>
      </c>
    </row>
    <row r="3" spans="1:7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4"/>
    </row>
    <row r="4" spans="1:7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6" t="s">
        <v>0</v>
      </c>
      <c r="B6" s="5">
        <v>50167694.109999999</v>
      </c>
      <c r="C6" s="5">
        <v>38643312.310000002</v>
      </c>
      <c r="D6" s="5">
        <f>B6+C6</f>
        <v>88811006.420000002</v>
      </c>
      <c r="E6" s="5">
        <v>78778121.700000003</v>
      </c>
      <c r="F6" s="5">
        <v>78673212.549999997</v>
      </c>
      <c r="G6" s="5">
        <f>D6-E6</f>
        <v>10032884.719999999</v>
      </c>
    </row>
    <row r="7" spans="1:7" x14ac:dyDescent="0.2">
      <c r="A7" s="6"/>
      <c r="B7" s="5"/>
      <c r="C7" s="5"/>
      <c r="D7" s="5"/>
      <c r="E7" s="5"/>
      <c r="F7" s="5"/>
      <c r="G7" s="5"/>
    </row>
    <row r="8" spans="1:7" x14ac:dyDescent="0.2">
      <c r="A8" s="6" t="s">
        <v>1</v>
      </c>
      <c r="B8" s="5">
        <v>25301531.07</v>
      </c>
      <c r="C8" s="5">
        <v>57591908.990000002</v>
      </c>
      <c r="D8" s="5">
        <f>B8+C8</f>
        <v>82893440.060000002</v>
      </c>
      <c r="E8" s="5">
        <v>73432401.769999996</v>
      </c>
      <c r="F8" s="5">
        <v>73181271.810000002</v>
      </c>
      <c r="G8" s="5">
        <f>D8-E8</f>
        <v>9461038.2900000066</v>
      </c>
    </row>
    <row r="9" spans="1:7" x14ac:dyDescent="0.2">
      <c r="A9" s="6"/>
      <c r="B9" s="5"/>
      <c r="C9" s="5"/>
      <c r="D9" s="5"/>
      <c r="E9" s="5"/>
      <c r="F9" s="5"/>
      <c r="G9" s="5"/>
    </row>
    <row r="10" spans="1:7" x14ac:dyDescent="0.2">
      <c r="A10" s="6" t="s">
        <v>2</v>
      </c>
      <c r="B10" s="5">
        <v>0</v>
      </c>
      <c r="C10" s="5">
        <v>0</v>
      </c>
      <c r="D10" s="5">
        <f>B10+C10</f>
        <v>0</v>
      </c>
      <c r="E10" s="5">
        <v>0</v>
      </c>
      <c r="F10" s="5">
        <v>0</v>
      </c>
      <c r="G10" s="5">
        <f>D10-E10</f>
        <v>0</v>
      </c>
    </row>
    <row r="11" spans="1:7" x14ac:dyDescent="0.2">
      <c r="A11" s="6"/>
      <c r="B11" s="5"/>
      <c r="C11" s="5"/>
      <c r="D11" s="5"/>
      <c r="E11" s="5"/>
      <c r="F11" s="5"/>
      <c r="G11" s="5"/>
    </row>
    <row r="12" spans="1:7" x14ac:dyDescent="0.2">
      <c r="A12" s="6" t="s">
        <v>39</v>
      </c>
      <c r="B12" s="5">
        <v>0</v>
      </c>
      <c r="C12" s="5">
        <v>0</v>
      </c>
      <c r="D12" s="5">
        <f>B12+C12</f>
        <v>0</v>
      </c>
      <c r="E12" s="5">
        <v>0</v>
      </c>
      <c r="F12" s="5">
        <v>0</v>
      </c>
      <c r="G12" s="5">
        <f>D12-E12</f>
        <v>0</v>
      </c>
    </row>
    <row r="13" spans="1:7" x14ac:dyDescent="0.2">
      <c r="A13" s="6"/>
      <c r="B13" s="5"/>
      <c r="C13" s="5"/>
      <c r="D13" s="5"/>
      <c r="E13" s="5"/>
      <c r="F13" s="5"/>
      <c r="G13" s="5"/>
    </row>
    <row r="14" spans="1:7" x14ac:dyDescent="0.2">
      <c r="A14" s="39" t="s">
        <v>36</v>
      </c>
      <c r="B14" s="5">
        <v>0</v>
      </c>
      <c r="C14" s="5">
        <v>0</v>
      </c>
      <c r="D14" s="5">
        <f>B14+C14</f>
        <v>0</v>
      </c>
      <c r="E14" s="5">
        <v>0</v>
      </c>
      <c r="F14" s="5">
        <v>0</v>
      </c>
      <c r="G14" s="5">
        <f>D14-E14</f>
        <v>0</v>
      </c>
    </row>
    <row r="15" spans="1:7" x14ac:dyDescent="0.2">
      <c r="A15" s="38"/>
      <c r="B15" s="14"/>
      <c r="C15" s="14"/>
      <c r="D15" s="14"/>
      <c r="E15" s="14"/>
      <c r="F15" s="14"/>
      <c r="G15" s="14"/>
    </row>
    <row r="16" spans="1:7" x14ac:dyDescent="0.2">
      <c r="A16" s="10" t="s">
        <v>50</v>
      </c>
      <c r="B16" s="15">
        <f t="shared" ref="B16:G16" si="0">SUM(B6+B8+B10+B12+B14)</f>
        <v>75469225.180000007</v>
      </c>
      <c r="C16" s="15">
        <f t="shared" si="0"/>
        <v>96235221.300000012</v>
      </c>
      <c r="D16" s="15">
        <f t="shared" si="0"/>
        <v>171704446.48000002</v>
      </c>
      <c r="E16" s="15">
        <f t="shared" si="0"/>
        <v>152210523.47</v>
      </c>
      <c r="F16" s="15">
        <f t="shared" si="0"/>
        <v>151854484.36000001</v>
      </c>
      <c r="G16" s="15">
        <f t="shared" si="0"/>
        <v>19493923.010000005</v>
      </c>
    </row>
    <row r="28" spans="1:7" ht="12.75" x14ac:dyDescent="0.2">
      <c r="A28" s="49" t="s">
        <v>154</v>
      </c>
      <c r="B28" s="49"/>
      <c r="C28" s="53"/>
      <c r="D28" s="53"/>
      <c r="E28" s="49" t="s">
        <v>155</v>
      </c>
      <c r="F28" s="49"/>
      <c r="G28" s="49"/>
    </row>
    <row r="29" spans="1:7" ht="12.75" x14ac:dyDescent="0.2">
      <c r="A29" s="49" t="s">
        <v>156</v>
      </c>
      <c r="B29" s="49"/>
      <c r="C29" s="53"/>
      <c r="D29" s="53"/>
      <c r="E29" s="49" t="s">
        <v>157</v>
      </c>
      <c r="F29" s="49"/>
      <c r="G29" s="49"/>
    </row>
  </sheetData>
  <sheetProtection formatCells="0" formatColumns="0" formatRows="0" autoFilter="0"/>
  <mergeCells count="6">
    <mergeCell ref="G2:G3"/>
    <mergeCell ref="A1:G1"/>
    <mergeCell ref="A28:B28"/>
    <mergeCell ref="A29:B29"/>
    <mergeCell ref="E28:G28"/>
    <mergeCell ref="E29:G29"/>
  </mergeCells>
  <printOptions horizontalCentered="1"/>
  <pageMargins left="0.70866141732283472" right="0.70866141732283472" top="0.74803149606299213" bottom="0.74803149606299213" header="0.31496062992125984" footer="0.31496062992125984"/>
  <pageSetup scale="9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7"/>
  <sheetViews>
    <sheetView showGridLines="0" view="pageBreakPreview" topLeftCell="A37" zoomScaleNormal="100" zoomScaleSheetLayoutView="100" workbookViewId="0">
      <selection activeCell="D86" sqref="D86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64.5" customHeight="1" x14ac:dyDescent="0.2">
      <c r="A1" s="46" t="s">
        <v>150</v>
      </c>
      <c r="B1" s="47"/>
      <c r="C1" s="47"/>
      <c r="D1" s="47"/>
      <c r="E1" s="47"/>
      <c r="F1" s="47"/>
      <c r="G1" s="48"/>
    </row>
    <row r="2" spans="1:7" ht="12.6" customHeight="1" x14ac:dyDescent="0.2">
      <c r="A2" s="36"/>
      <c r="B2" s="35"/>
      <c r="C2" s="35"/>
      <c r="D2" s="35"/>
      <c r="E2" s="35"/>
      <c r="F2" s="35"/>
      <c r="G2" s="37"/>
    </row>
    <row r="3" spans="1:7" x14ac:dyDescent="0.2">
      <c r="A3" s="31"/>
      <c r="B3" s="28"/>
      <c r="C3" s="29"/>
      <c r="D3" s="26" t="s">
        <v>57</v>
      </c>
      <c r="E3" s="29"/>
      <c r="F3" s="30"/>
      <c r="G3" s="43" t="s">
        <v>56</v>
      </c>
    </row>
    <row r="4" spans="1:7" ht="24.95" customHeight="1" x14ac:dyDescent="0.2">
      <c r="A4" s="27" t="s">
        <v>51</v>
      </c>
      <c r="B4" s="2" t="s">
        <v>52</v>
      </c>
      <c r="C4" s="2" t="s">
        <v>117</v>
      </c>
      <c r="D4" s="2" t="s">
        <v>53</v>
      </c>
      <c r="E4" s="2" t="s">
        <v>54</v>
      </c>
      <c r="F4" s="2" t="s">
        <v>55</v>
      </c>
      <c r="G4" s="44"/>
    </row>
    <row r="5" spans="1:7" x14ac:dyDescent="0.2">
      <c r="A5" s="32"/>
      <c r="B5" s="3">
        <v>1</v>
      </c>
      <c r="C5" s="3">
        <v>2</v>
      </c>
      <c r="D5" s="3" t="s">
        <v>118</v>
      </c>
      <c r="E5" s="3">
        <v>4</v>
      </c>
      <c r="F5" s="3">
        <v>5</v>
      </c>
      <c r="G5" s="3" t="s">
        <v>119</v>
      </c>
    </row>
    <row r="6" spans="1:7" x14ac:dyDescent="0.2">
      <c r="A6" s="21"/>
      <c r="B6" s="7"/>
      <c r="C6" s="7"/>
      <c r="D6" s="7"/>
      <c r="E6" s="7"/>
      <c r="F6" s="7"/>
      <c r="G6" s="7"/>
    </row>
    <row r="7" spans="1:7" x14ac:dyDescent="0.2">
      <c r="A7" s="22" t="s">
        <v>131</v>
      </c>
      <c r="B7" s="5">
        <v>4399829.21</v>
      </c>
      <c r="C7" s="5">
        <v>-1274405.99</v>
      </c>
      <c r="D7" s="5">
        <f>B7+C7</f>
        <v>3125423.2199999997</v>
      </c>
      <c r="E7" s="5">
        <v>3065199.95</v>
      </c>
      <c r="F7" s="5">
        <v>3065199.95</v>
      </c>
      <c r="G7" s="5">
        <f>D7-E7</f>
        <v>60223.269999999553</v>
      </c>
    </row>
    <row r="8" spans="1:7" x14ac:dyDescent="0.2">
      <c r="A8" s="22" t="s">
        <v>132</v>
      </c>
      <c r="B8" s="5">
        <v>28163787.84</v>
      </c>
      <c r="C8" s="5">
        <v>53327433.649999999</v>
      </c>
      <c r="D8" s="5">
        <f t="shared" ref="D8:D13" si="0">B8+C8</f>
        <v>81491221.489999995</v>
      </c>
      <c r="E8" s="5">
        <v>71897899.430000007</v>
      </c>
      <c r="F8" s="5">
        <v>71646769.469999999</v>
      </c>
      <c r="G8" s="5">
        <f t="shared" ref="G8:G13" si="1">D8-E8</f>
        <v>9593322.0599999875</v>
      </c>
    </row>
    <row r="9" spans="1:7" x14ac:dyDescent="0.2">
      <c r="A9" s="22" t="s">
        <v>133</v>
      </c>
      <c r="B9" s="5">
        <v>2302186.88</v>
      </c>
      <c r="C9" s="5">
        <v>-203779.48</v>
      </c>
      <c r="D9" s="5">
        <f t="shared" si="0"/>
        <v>2098407.4</v>
      </c>
      <c r="E9" s="5">
        <v>1992076.42</v>
      </c>
      <c r="F9" s="5">
        <v>1992076.42</v>
      </c>
      <c r="G9" s="5">
        <f t="shared" si="1"/>
        <v>106330.97999999998</v>
      </c>
    </row>
    <row r="10" spans="1:7" x14ac:dyDescent="0.2">
      <c r="A10" s="22" t="s">
        <v>134</v>
      </c>
      <c r="B10" s="5">
        <v>486011.87</v>
      </c>
      <c r="C10" s="5">
        <v>68569.78</v>
      </c>
      <c r="D10" s="5">
        <f t="shared" si="0"/>
        <v>554581.65</v>
      </c>
      <c r="E10" s="5">
        <v>512055.77</v>
      </c>
      <c r="F10" s="5">
        <v>512055.77</v>
      </c>
      <c r="G10" s="5">
        <f t="shared" si="1"/>
        <v>42525.880000000005</v>
      </c>
    </row>
    <row r="11" spans="1:7" x14ac:dyDescent="0.2">
      <c r="A11" s="22" t="s">
        <v>135</v>
      </c>
      <c r="B11" s="5">
        <v>431416.11</v>
      </c>
      <c r="C11" s="5">
        <v>-25033.39</v>
      </c>
      <c r="D11" s="5">
        <f t="shared" si="0"/>
        <v>406382.72</v>
      </c>
      <c r="E11" s="5">
        <v>368991.93</v>
      </c>
      <c r="F11" s="5">
        <v>368991.93</v>
      </c>
      <c r="G11" s="5">
        <f t="shared" si="1"/>
        <v>37390.789999999979</v>
      </c>
    </row>
    <row r="12" spans="1:7" x14ac:dyDescent="0.2">
      <c r="A12" s="22" t="s">
        <v>136</v>
      </c>
      <c r="B12" s="5">
        <v>541348.59</v>
      </c>
      <c r="C12" s="5">
        <v>-45039.11</v>
      </c>
      <c r="D12" s="5">
        <f t="shared" si="0"/>
        <v>496309.48</v>
      </c>
      <c r="E12" s="5">
        <v>470269.53</v>
      </c>
      <c r="F12" s="5">
        <v>470269.53</v>
      </c>
      <c r="G12" s="5">
        <f t="shared" si="1"/>
        <v>26039.949999999953</v>
      </c>
    </row>
    <row r="13" spans="1:7" x14ac:dyDescent="0.2">
      <c r="A13" s="22" t="s">
        <v>137</v>
      </c>
      <c r="B13" s="5">
        <v>309968.25</v>
      </c>
      <c r="C13" s="5">
        <v>25676.5</v>
      </c>
      <c r="D13" s="5">
        <f t="shared" si="0"/>
        <v>335644.75</v>
      </c>
      <c r="E13" s="5">
        <v>276119.06</v>
      </c>
      <c r="F13" s="5">
        <v>276119.06</v>
      </c>
      <c r="G13" s="5">
        <f t="shared" si="1"/>
        <v>59525.69</v>
      </c>
    </row>
    <row r="14" spans="1:7" x14ac:dyDescent="0.2">
      <c r="A14" s="22" t="s">
        <v>138</v>
      </c>
      <c r="B14" s="5">
        <v>292214.03000000003</v>
      </c>
      <c r="C14" s="5">
        <v>409341.48</v>
      </c>
      <c r="D14" s="5">
        <f t="shared" ref="D14" si="2">B14+C14</f>
        <v>701555.51</v>
      </c>
      <c r="E14" s="5">
        <v>667821.55000000005</v>
      </c>
      <c r="F14" s="5">
        <v>667821.55000000005</v>
      </c>
      <c r="G14" s="5">
        <f t="shared" ref="G14" si="3">D14-E14</f>
        <v>33733.959999999963</v>
      </c>
    </row>
    <row r="15" spans="1:7" x14ac:dyDescent="0.2">
      <c r="A15" s="22" t="s">
        <v>139</v>
      </c>
      <c r="B15" s="5">
        <v>512558.4</v>
      </c>
      <c r="C15" s="5">
        <v>-512558.4</v>
      </c>
      <c r="D15" s="5">
        <f t="shared" ref="D15" si="4">B15+C15</f>
        <v>0</v>
      </c>
      <c r="E15" s="5">
        <v>0</v>
      </c>
      <c r="F15" s="5">
        <v>0</v>
      </c>
      <c r="G15" s="5">
        <f t="shared" ref="G15" si="5">D15-E15</f>
        <v>0</v>
      </c>
    </row>
    <row r="16" spans="1:7" x14ac:dyDescent="0.2">
      <c r="A16" s="22" t="s">
        <v>140</v>
      </c>
      <c r="B16" s="5">
        <v>12393762.630000001</v>
      </c>
      <c r="C16" s="5">
        <v>23185979.109999999</v>
      </c>
      <c r="D16" s="5">
        <f t="shared" ref="D16" si="6">B16+C16</f>
        <v>35579741.740000002</v>
      </c>
      <c r="E16" s="5">
        <v>28835840.699999999</v>
      </c>
      <c r="F16" s="5">
        <v>28832373.550000001</v>
      </c>
      <c r="G16" s="5">
        <f t="shared" ref="G16" si="7">D16-E16</f>
        <v>6743901.0400000028</v>
      </c>
    </row>
    <row r="17" spans="1:7" x14ac:dyDescent="0.2">
      <c r="A17" s="22" t="s">
        <v>141</v>
      </c>
      <c r="B17" s="5">
        <v>1068968.72</v>
      </c>
      <c r="C17" s="5">
        <v>73337.02</v>
      </c>
      <c r="D17" s="5">
        <f t="shared" ref="D17" si="8">B17+C17</f>
        <v>1142305.74</v>
      </c>
      <c r="E17" s="5">
        <v>1089918.82</v>
      </c>
      <c r="F17" s="5">
        <v>1089918.82</v>
      </c>
      <c r="G17" s="5">
        <f t="shared" ref="G17" si="9">D17-E17</f>
        <v>52386.919999999925</v>
      </c>
    </row>
    <row r="18" spans="1:7" x14ac:dyDescent="0.2">
      <c r="A18" s="22" t="s">
        <v>142</v>
      </c>
      <c r="B18" s="5">
        <v>2186820.67</v>
      </c>
      <c r="C18" s="5">
        <v>1104633.42</v>
      </c>
      <c r="D18" s="5">
        <f t="shared" ref="D18" si="10">B18+C18</f>
        <v>3291454.09</v>
      </c>
      <c r="E18" s="5">
        <v>3044111.4</v>
      </c>
      <c r="F18" s="5">
        <v>3035109.8</v>
      </c>
      <c r="G18" s="5">
        <f t="shared" ref="G18" si="11">D18-E18</f>
        <v>247342.68999999994</v>
      </c>
    </row>
    <row r="19" spans="1:7" x14ac:dyDescent="0.2">
      <c r="A19" s="22" t="s">
        <v>143</v>
      </c>
      <c r="B19" s="5">
        <v>16523361.02</v>
      </c>
      <c r="C19" s="5">
        <v>15354868.720000001</v>
      </c>
      <c r="D19" s="5">
        <f t="shared" ref="D19" si="12">B19+C19</f>
        <v>31878229.740000002</v>
      </c>
      <c r="E19" s="5">
        <v>30343996.940000001</v>
      </c>
      <c r="F19" s="5">
        <v>30251556.539999999</v>
      </c>
      <c r="G19" s="5">
        <f t="shared" ref="G19" si="13">D19-E19</f>
        <v>1534232.8000000007</v>
      </c>
    </row>
    <row r="20" spans="1:7" x14ac:dyDescent="0.2">
      <c r="A20" s="22" t="s">
        <v>144</v>
      </c>
      <c r="B20" s="5">
        <v>1516872.04</v>
      </c>
      <c r="C20" s="5">
        <v>-253898.53</v>
      </c>
      <c r="D20" s="5">
        <f t="shared" ref="D20" si="14">B20+C20</f>
        <v>1262973.51</v>
      </c>
      <c r="E20" s="5">
        <v>1180317.81</v>
      </c>
      <c r="F20" s="5">
        <v>1180317.81</v>
      </c>
      <c r="G20" s="5">
        <f t="shared" ref="G20" si="15">D20-E20</f>
        <v>82655.699999999953</v>
      </c>
    </row>
    <row r="21" spans="1:7" x14ac:dyDescent="0.2">
      <c r="A21" s="22" t="s">
        <v>145</v>
      </c>
      <c r="B21" s="5">
        <v>2557539.33</v>
      </c>
      <c r="C21" s="5">
        <v>3377338.85</v>
      </c>
      <c r="D21" s="5">
        <f t="shared" ref="D21" si="16">B21+C21</f>
        <v>5934878.1799999997</v>
      </c>
      <c r="E21" s="5">
        <v>5815458.3499999996</v>
      </c>
      <c r="F21" s="5">
        <v>5815458.3499999996</v>
      </c>
      <c r="G21" s="5">
        <f t="shared" ref="G21" si="17">D21-E21</f>
        <v>119419.83000000007</v>
      </c>
    </row>
    <row r="22" spans="1:7" x14ac:dyDescent="0.2">
      <c r="A22" s="22" t="s">
        <v>146</v>
      </c>
      <c r="B22" s="5">
        <v>657736.5</v>
      </c>
      <c r="C22" s="5">
        <v>-47278.97</v>
      </c>
      <c r="D22" s="5">
        <f t="shared" ref="D22" si="18">B22+C22</f>
        <v>610457.53</v>
      </c>
      <c r="E22" s="5">
        <v>553660.71</v>
      </c>
      <c r="F22" s="5">
        <v>553660.71</v>
      </c>
      <c r="G22" s="5">
        <f t="shared" ref="G22" si="19">D22-E22</f>
        <v>56796.820000000065</v>
      </c>
    </row>
    <row r="23" spans="1:7" x14ac:dyDescent="0.2">
      <c r="A23" s="22" t="s">
        <v>147</v>
      </c>
      <c r="B23" s="5">
        <v>1124843.0900000001</v>
      </c>
      <c r="C23" s="5">
        <v>-269459.68</v>
      </c>
      <c r="D23" s="5">
        <f t="shared" ref="D23" si="20">B23+C23</f>
        <v>855383.41000000015</v>
      </c>
      <c r="E23" s="5">
        <v>666739.78</v>
      </c>
      <c r="F23" s="5">
        <v>666739.78</v>
      </c>
      <c r="G23" s="5">
        <f t="shared" ref="G23" si="21">D23-E23</f>
        <v>188643.63000000012</v>
      </c>
    </row>
    <row r="24" spans="1:7" x14ac:dyDescent="0.2">
      <c r="A24" s="22" t="s">
        <v>148</v>
      </c>
      <c r="B24" s="5">
        <v>0</v>
      </c>
      <c r="C24" s="5">
        <v>607600.1</v>
      </c>
      <c r="D24" s="5">
        <f t="shared" ref="D24" si="22">B24+C24</f>
        <v>607600.1</v>
      </c>
      <c r="E24" s="5">
        <v>560007.29</v>
      </c>
      <c r="F24" s="5">
        <v>560007.29</v>
      </c>
      <c r="G24" s="5">
        <f t="shared" ref="G24" si="23">D24-E24</f>
        <v>47592.809999999939</v>
      </c>
    </row>
    <row r="25" spans="1:7" x14ac:dyDescent="0.2">
      <c r="A25" s="22" t="s">
        <v>149</v>
      </c>
      <c r="B25" s="5">
        <v>0</v>
      </c>
      <c r="C25" s="5">
        <v>1331896.22</v>
      </c>
      <c r="D25" s="5">
        <f t="shared" ref="D25" si="24">B25+C25</f>
        <v>1331896.22</v>
      </c>
      <c r="E25" s="5">
        <v>870038.03</v>
      </c>
      <c r="F25" s="5">
        <v>870038.03</v>
      </c>
      <c r="G25" s="5">
        <f t="shared" ref="G25" si="25">D25-E25</f>
        <v>461858.18999999994</v>
      </c>
    </row>
    <row r="26" spans="1:7" x14ac:dyDescent="0.2">
      <c r="A26" s="22"/>
      <c r="B26" s="5"/>
      <c r="C26" s="5"/>
      <c r="D26" s="5"/>
      <c r="E26" s="5"/>
      <c r="F26" s="5"/>
      <c r="G26" s="5"/>
    </row>
    <row r="27" spans="1:7" x14ac:dyDescent="0.2">
      <c r="A27" s="11" t="s">
        <v>50</v>
      </c>
      <c r="B27" s="16">
        <f t="shared" ref="B27:G27" si="26">SUM(B7:B26)</f>
        <v>75469225.180000007</v>
      </c>
      <c r="C27" s="16">
        <f t="shared" si="26"/>
        <v>96235221.299999982</v>
      </c>
      <c r="D27" s="16">
        <f t="shared" si="26"/>
        <v>171704446.47999999</v>
      </c>
      <c r="E27" s="16">
        <f t="shared" si="26"/>
        <v>152210523.47000003</v>
      </c>
      <c r="F27" s="16">
        <f t="shared" si="26"/>
        <v>151854484.35999998</v>
      </c>
      <c r="G27" s="16">
        <f t="shared" si="26"/>
        <v>19493923.009999987</v>
      </c>
    </row>
    <row r="30" spans="1:7" ht="45" customHeight="1" x14ac:dyDescent="0.2">
      <c r="A30" s="46" t="s">
        <v>151</v>
      </c>
      <c r="B30" s="47"/>
      <c r="C30" s="47"/>
      <c r="D30" s="47"/>
      <c r="E30" s="47"/>
      <c r="F30" s="47"/>
      <c r="G30" s="48"/>
    </row>
    <row r="31" spans="1:7" ht="15" customHeight="1" x14ac:dyDescent="0.2">
      <c r="A31" s="36"/>
      <c r="B31" s="35"/>
      <c r="C31" s="35"/>
      <c r="D31" s="35"/>
      <c r="E31" s="35"/>
      <c r="F31" s="35"/>
      <c r="G31" s="37"/>
    </row>
    <row r="32" spans="1:7" x14ac:dyDescent="0.2">
      <c r="A32" s="31"/>
      <c r="B32" s="28"/>
      <c r="C32" s="29"/>
      <c r="D32" s="40" t="s">
        <v>57</v>
      </c>
      <c r="E32" s="29"/>
      <c r="F32" s="30"/>
      <c r="G32" s="43" t="s">
        <v>56</v>
      </c>
    </row>
    <row r="33" spans="1:7" ht="22.5" x14ac:dyDescent="0.2">
      <c r="A33" s="27" t="s">
        <v>51</v>
      </c>
      <c r="B33" s="2" t="s">
        <v>52</v>
      </c>
      <c r="C33" s="2" t="s">
        <v>117</v>
      </c>
      <c r="D33" s="2" t="s">
        <v>53</v>
      </c>
      <c r="E33" s="2" t="s">
        <v>54</v>
      </c>
      <c r="F33" s="2" t="s">
        <v>55</v>
      </c>
      <c r="G33" s="44"/>
    </row>
    <row r="34" spans="1:7" x14ac:dyDescent="0.2">
      <c r="A34" s="32"/>
      <c r="B34" s="3">
        <v>1</v>
      </c>
      <c r="C34" s="3">
        <v>2</v>
      </c>
      <c r="D34" s="3" t="s">
        <v>118</v>
      </c>
      <c r="E34" s="3">
        <v>4</v>
      </c>
      <c r="F34" s="3">
        <v>5</v>
      </c>
      <c r="G34" s="3" t="s">
        <v>119</v>
      </c>
    </row>
    <row r="35" spans="1:7" x14ac:dyDescent="0.2">
      <c r="A35" s="33"/>
      <c r="B35" s="34"/>
      <c r="C35" s="34"/>
      <c r="D35" s="34"/>
      <c r="E35" s="34"/>
      <c r="F35" s="34"/>
      <c r="G35" s="34"/>
    </row>
    <row r="36" spans="1:7" x14ac:dyDescent="0.2">
      <c r="A36" s="23" t="s">
        <v>8</v>
      </c>
      <c r="B36" s="5">
        <v>0</v>
      </c>
      <c r="C36" s="5">
        <v>0</v>
      </c>
      <c r="D36" s="5">
        <f>B36+C36</f>
        <v>0</v>
      </c>
      <c r="E36" s="5">
        <v>0</v>
      </c>
      <c r="F36" s="5">
        <v>0</v>
      </c>
      <c r="G36" s="5">
        <f>D36-E36</f>
        <v>0</v>
      </c>
    </row>
    <row r="37" spans="1:7" x14ac:dyDescent="0.2">
      <c r="A37" s="23" t="s">
        <v>9</v>
      </c>
      <c r="B37" s="5">
        <v>0</v>
      </c>
      <c r="C37" s="5">
        <v>0</v>
      </c>
      <c r="D37" s="5">
        <f t="shared" ref="D37:D39" si="27">B37+C37</f>
        <v>0</v>
      </c>
      <c r="E37" s="5">
        <v>0</v>
      </c>
      <c r="F37" s="5">
        <v>0</v>
      </c>
      <c r="G37" s="5">
        <f t="shared" ref="G37:G39" si="28">D37-E37</f>
        <v>0</v>
      </c>
    </row>
    <row r="38" spans="1:7" x14ac:dyDescent="0.2">
      <c r="A38" s="23" t="s">
        <v>10</v>
      </c>
      <c r="B38" s="5">
        <v>0</v>
      </c>
      <c r="C38" s="5">
        <v>0</v>
      </c>
      <c r="D38" s="5">
        <f t="shared" si="27"/>
        <v>0</v>
      </c>
      <c r="E38" s="5">
        <v>0</v>
      </c>
      <c r="F38" s="5">
        <v>0</v>
      </c>
      <c r="G38" s="5">
        <f t="shared" si="28"/>
        <v>0</v>
      </c>
    </row>
    <row r="39" spans="1:7" x14ac:dyDescent="0.2">
      <c r="A39" s="23" t="s">
        <v>121</v>
      </c>
      <c r="B39" s="5">
        <v>0</v>
      </c>
      <c r="C39" s="5">
        <v>0</v>
      </c>
      <c r="D39" s="5">
        <f t="shared" si="27"/>
        <v>0</v>
      </c>
      <c r="E39" s="5">
        <v>0</v>
      </c>
      <c r="F39" s="5">
        <v>0</v>
      </c>
      <c r="G39" s="5">
        <f t="shared" si="28"/>
        <v>0</v>
      </c>
    </row>
    <row r="40" spans="1:7" x14ac:dyDescent="0.2">
      <c r="A40" s="23"/>
      <c r="B40" s="5"/>
      <c r="C40" s="5"/>
      <c r="D40" s="5"/>
      <c r="E40" s="5"/>
      <c r="F40" s="5"/>
      <c r="G40" s="5"/>
    </row>
    <row r="41" spans="1:7" x14ac:dyDescent="0.2">
      <c r="A41" s="11" t="s">
        <v>50</v>
      </c>
      <c r="B41" s="16">
        <f t="shared" ref="B41:G41" si="29">SUM(B36:B39)</f>
        <v>0</v>
      </c>
      <c r="C41" s="16">
        <f t="shared" si="29"/>
        <v>0</v>
      </c>
      <c r="D41" s="16">
        <f t="shared" si="29"/>
        <v>0</v>
      </c>
      <c r="E41" s="16">
        <f t="shared" si="29"/>
        <v>0</v>
      </c>
      <c r="F41" s="16">
        <f t="shared" si="29"/>
        <v>0</v>
      </c>
      <c r="G41" s="16">
        <f t="shared" si="29"/>
        <v>0</v>
      </c>
    </row>
    <row r="44" spans="1:7" ht="45" customHeight="1" x14ac:dyDescent="0.2">
      <c r="A44" s="45" t="s">
        <v>152</v>
      </c>
      <c r="B44" s="41"/>
      <c r="C44" s="41"/>
      <c r="D44" s="41"/>
      <c r="E44" s="41"/>
      <c r="F44" s="41"/>
      <c r="G44" s="42"/>
    </row>
    <row r="45" spans="1:7" x14ac:dyDescent="0.2">
      <c r="A45" s="31"/>
      <c r="B45" s="28"/>
      <c r="C45" s="29"/>
      <c r="D45" s="40" t="s">
        <v>57</v>
      </c>
      <c r="E45" s="29"/>
      <c r="F45" s="30"/>
      <c r="G45" s="43" t="s">
        <v>56</v>
      </c>
    </row>
    <row r="46" spans="1:7" ht="22.5" x14ac:dyDescent="0.2">
      <c r="A46" s="27" t="s">
        <v>51</v>
      </c>
      <c r="B46" s="2" t="s">
        <v>52</v>
      </c>
      <c r="C46" s="2" t="s">
        <v>117</v>
      </c>
      <c r="D46" s="2" t="s">
        <v>53</v>
      </c>
      <c r="E46" s="2" t="s">
        <v>54</v>
      </c>
      <c r="F46" s="2" t="s">
        <v>55</v>
      </c>
      <c r="G46" s="44"/>
    </row>
    <row r="47" spans="1:7" x14ac:dyDescent="0.2">
      <c r="A47" s="32"/>
      <c r="B47" s="3">
        <v>1</v>
      </c>
      <c r="C47" s="3">
        <v>2</v>
      </c>
      <c r="D47" s="3" t="s">
        <v>118</v>
      </c>
      <c r="E47" s="3">
        <v>4</v>
      </c>
      <c r="F47" s="3">
        <v>5</v>
      </c>
      <c r="G47" s="3" t="s">
        <v>119</v>
      </c>
    </row>
    <row r="48" spans="1:7" x14ac:dyDescent="0.2">
      <c r="A48" s="33"/>
      <c r="B48" s="34"/>
      <c r="C48" s="34"/>
      <c r="D48" s="34"/>
      <c r="E48" s="34"/>
      <c r="F48" s="34"/>
      <c r="G48" s="34"/>
    </row>
    <row r="49" spans="1:7" x14ac:dyDescent="0.2">
      <c r="A49" s="24" t="s">
        <v>12</v>
      </c>
      <c r="B49" s="5">
        <v>0</v>
      </c>
      <c r="C49" s="5">
        <v>0</v>
      </c>
      <c r="D49" s="5">
        <f t="shared" ref="D49:D61" si="30">B49+C49</f>
        <v>0</v>
      </c>
      <c r="E49" s="5">
        <v>0</v>
      </c>
      <c r="F49" s="5">
        <v>0</v>
      </c>
      <c r="G49" s="5">
        <f t="shared" ref="G49:G61" si="31">D49-E49</f>
        <v>0</v>
      </c>
    </row>
    <row r="50" spans="1:7" x14ac:dyDescent="0.2">
      <c r="A50" s="24"/>
      <c r="B50" s="5"/>
      <c r="C50" s="5"/>
      <c r="D50" s="5"/>
      <c r="E50" s="5"/>
      <c r="F50" s="5"/>
      <c r="G50" s="5"/>
    </row>
    <row r="51" spans="1:7" x14ac:dyDescent="0.2">
      <c r="A51" s="24" t="s">
        <v>11</v>
      </c>
      <c r="B51" s="5">
        <v>0</v>
      </c>
      <c r="C51" s="5">
        <v>0</v>
      </c>
      <c r="D51" s="5">
        <f t="shared" si="30"/>
        <v>0</v>
      </c>
      <c r="E51" s="5">
        <v>0</v>
      </c>
      <c r="F51" s="5">
        <v>0</v>
      </c>
      <c r="G51" s="5">
        <f t="shared" si="31"/>
        <v>0</v>
      </c>
    </row>
    <row r="52" spans="1:7" x14ac:dyDescent="0.2">
      <c r="A52" s="24"/>
      <c r="B52" s="5"/>
      <c r="C52" s="5"/>
      <c r="D52" s="5"/>
      <c r="E52" s="5"/>
      <c r="F52" s="5"/>
      <c r="G52" s="5"/>
    </row>
    <row r="53" spans="1:7" x14ac:dyDescent="0.2">
      <c r="A53" s="24" t="s">
        <v>13</v>
      </c>
      <c r="B53" s="5">
        <v>0</v>
      </c>
      <c r="C53" s="5">
        <v>0</v>
      </c>
      <c r="D53" s="5">
        <f t="shared" si="30"/>
        <v>0</v>
      </c>
      <c r="E53" s="5">
        <v>0</v>
      </c>
      <c r="F53" s="5">
        <v>0</v>
      </c>
      <c r="G53" s="5">
        <f t="shared" si="31"/>
        <v>0</v>
      </c>
    </row>
    <row r="54" spans="1:7" x14ac:dyDescent="0.2">
      <c r="A54" s="24"/>
      <c r="B54" s="5"/>
      <c r="C54" s="5"/>
      <c r="D54" s="5"/>
      <c r="E54" s="5"/>
      <c r="F54" s="5"/>
      <c r="G54" s="5"/>
    </row>
    <row r="55" spans="1:7" x14ac:dyDescent="0.2">
      <c r="A55" s="24" t="s">
        <v>25</v>
      </c>
      <c r="B55" s="5">
        <v>0</v>
      </c>
      <c r="C55" s="5">
        <v>0</v>
      </c>
      <c r="D55" s="5">
        <f t="shared" si="30"/>
        <v>0</v>
      </c>
      <c r="E55" s="5">
        <v>0</v>
      </c>
      <c r="F55" s="5">
        <v>0</v>
      </c>
      <c r="G55" s="5">
        <f t="shared" si="31"/>
        <v>0</v>
      </c>
    </row>
    <row r="56" spans="1:7" x14ac:dyDescent="0.2">
      <c r="A56" s="24"/>
      <c r="B56" s="5"/>
      <c r="C56" s="5"/>
      <c r="D56" s="5"/>
      <c r="E56" s="5"/>
      <c r="F56" s="5"/>
      <c r="G56" s="5"/>
    </row>
    <row r="57" spans="1:7" ht="22.5" x14ac:dyDescent="0.2">
      <c r="A57" s="24" t="s">
        <v>26</v>
      </c>
      <c r="B57" s="5">
        <v>0</v>
      </c>
      <c r="C57" s="5">
        <v>0</v>
      </c>
      <c r="D57" s="5">
        <f t="shared" si="30"/>
        <v>0</v>
      </c>
      <c r="E57" s="5">
        <v>0</v>
      </c>
      <c r="F57" s="5">
        <v>0</v>
      </c>
      <c r="G57" s="5">
        <f t="shared" si="31"/>
        <v>0</v>
      </c>
    </row>
    <row r="58" spans="1:7" x14ac:dyDescent="0.2">
      <c r="A58" s="24"/>
      <c r="B58" s="5"/>
      <c r="C58" s="5"/>
      <c r="D58" s="5"/>
      <c r="E58" s="5"/>
      <c r="F58" s="5"/>
      <c r="G58" s="5"/>
    </row>
    <row r="59" spans="1:7" x14ac:dyDescent="0.2">
      <c r="A59" s="24" t="s">
        <v>128</v>
      </c>
      <c r="B59" s="5">
        <v>0</v>
      </c>
      <c r="C59" s="5">
        <v>0</v>
      </c>
      <c r="D59" s="5">
        <f t="shared" si="30"/>
        <v>0</v>
      </c>
      <c r="E59" s="5">
        <v>0</v>
      </c>
      <c r="F59" s="5">
        <v>0</v>
      </c>
      <c r="G59" s="5">
        <f t="shared" si="31"/>
        <v>0</v>
      </c>
    </row>
    <row r="60" spans="1:7" x14ac:dyDescent="0.2">
      <c r="A60" s="24"/>
      <c r="B60" s="5"/>
      <c r="C60" s="5"/>
      <c r="D60" s="5"/>
      <c r="E60" s="5"/>
      <c r="F60" s="5"/>
      <c r="G60" s="5"/>
    </row>
    <row r="61" spans="1:7" x14ac:dyDescent="0.2">
      <c r="A61" s="24" t="s">
        <v>14</v>
      </c>
      <c r="B61" s="5">
        <v>0</v>
      </c>
      <c r="C61" s="5">
        <v>0</v>
      </c>
      <c r="D61" s="5">
        <f t="shared" si="30"/>
        <v>0</v>
      </c>
      <c r="E61" s="5">
        <v>0</v>
      </c>
      <c r="F61" s="5">
        <v>0</v>
      </c>
      <c r="G61" s="5">
        <f t="shared" si="31"/>
        <v>0</v>
      </c>
    </row>
    <row r="62" spans="1:7" x14ac:dyDescent="0.2">
      <c r="A62" s="24"/>
      <c r="B62" s="5"/>
      <c r="C62" s="5"/>
      <c r="D62" s="5"/>
      <c r="E62" s="5"/>
      <c r="F62" s="5"/>
      <c r="G62" s="5"/>
    </row>
    <row r="63" spans="1:7" x14ac:dyDescent="0.2">
      <c r="A63" s="11" t="s">
        <v>50</v>
      </c>
      <c r="B63" s="16">
        <f t="shared" ref="B63:G63" si="32">SUM(B49:B61)</f>
        <v>0</v>
      </c>
      <c r="C63" s="16">
        <f t="shared" si="32"/>
        <v>0</v>
      </c>
      <c r="D63" s="16">
        <f t="shared" si="32"/>
        <v>0</v>
      </c>
      <c r="E63" s="16">
        <f t="shared" si="32"/>
        <v>0</v>
      </c>
      <c r="F63" s="16">
        <f t="shared" si="32"/>
        <v>0</v>
      </c>
      <c r="G63" s="16">
        <f t="shared" si="32"/>
        <v>0</v>
      </c>
    </row>
    <row r="65" spans="1:7" x14ac:dyDescent="0.2">
      <c r="A65" s="1" t="s">
        <v>120</v>
      </c>
    </row>
    <row r="76" spans="1:7" ht="12.75" x14ac:dyDescent="0.2">
      <c r="A76" s="49" t="s">
        <v>154</v>
      </c>
      <c r="B76" s="49"/>
      <c r="C76" s="54"/>
      <c r="D76" s="49" t="s">
        <v>155</v>
      </c>
      <c r="E76" s="49"/>
      <c r="F76" s="49"/>
      <c r="G76" s="49"/>
    </row>
    <row r="77" spans="1:7" ht="12.75" x14ac:dyDescent="0.2">
      <c r="A77" s="49" t="s">
        <v>156</v>
      </c>
      <c r="B77" s="49"/>
      <c r="C77" s="54"/>
      <c r="D77" s="49" t="s">
        <v>157</v>
      </c>
      <c r="E77" s="49"/>
      <c r="F77" s="49"/>
      <c r="G77" s="49"/>
    </row>
  </sheetData>
  <sheetProtection formatCells="0" formatColumns="0" formatRows="0" insertRows="0" deleteRows="0" autoFilter="0"/>
  <mergeCells count="10">
    <mergeCell ref="A77:B77"/>
    <mergeCell ref="D76:G76"/>
    <mergeCell ref="D77:G77"/>
    <mergeCell ref="A76:B76"/>
    <mergeCell ref="G3:G4"/>
    <mergeCell ref="A1:G1"/>
    <mergeCell ref="A30:G30"/>
    <mergeCell ref="G45:G46"/>
    <mergeCell ref="G32:G33"/>
    <mergeCell ref="A44:G44"/>
  </mergeCells>
  <printOptions horizontalCentered="1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showGridLines="0" view="pageBreakPreview" zoomScale="115" zoomScaleNormal="100" zoomScaleSheetLayoutView="115" workbookViewId="0">
      <selection activeCell="H61" sqref="H61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72" customHeight="1" x14ac:dyDescent="0.2">
      <c r="A1" s="45" t="s">
        <v>153</v>
      </c>
      <c r="B1" s="41"/>
      <c r="C1" s="41"/>
      <c r="D1" s="41"/>
      <c r="E1" s="41"/>
      <c r="F1" s="41"/>
      <c r="G1" s="42"/>
    </row>
    <row r="2" spans="1:7" x14ac:dyDescent="0.2">
      <c r="A2" s="31"/>
      <c r="B2" s="28"/>
      <c r="C2" s="29"/>
      <c r="D2" s="26" t="s">
        <v>57</v>
      </c>
      <c r="E2" s="29"/>
      <c r="F2" s="30"/>
      <c r="G2" s="43" t="s">
        <v>56</v>
      </c>
    </row>
    <row r="3" spans="1:7" ht="24.95" customHeight="1" x14ac:dyDescent="0.2">
      <c r="A3" s="27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4"/>
    </row>
    <row r="4" spans="1:7" x14ac:dyDescent="0.2">
      <c r="A4" s="32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33"/>
      <c r="B5" s="34"/>
      <c r="C5" s="34"/>
      <c r="D5" s="34"/>
      <c r="E5" s="34"/>
      <c r="F5" s="34"/>
      <c r="G5" s="34"/>
    </row>
    <row r="6" spans="1:7" x14ac:dyDescent="0.2">
      <c r="A6" s="8" t="s">
        <v>15</v>
      </c>
      <c r="B6" s="13">
        <f t="shared" ref="B6:G6" si="0">SUM(B7:B14)</f>
        <v>41019373.579999998</v>
      </c>
      <c r="C6" s="13">
        <f t="shared" si="0"/>
        <v>39352090.460000001</v>
      </c>
      <c r="D6" s="13">
        <f t="shared" si="0"/>
        <v>80371464.040000007</v>
      </c>
      <c r="E6" s="13">
        <f t="shared" si="0"/>
        <v>71225327.590000004</v>
      </c>
      <c r="F6" s="13">
        <f t="shared" si="0"/>
        <v>71120418.439999998</v>
      </c>
      <c r="G6" s="13">
        <f t="shared" si="0"/>
        <v>9146136.4499999993</v>
      </c>
    </row>
    <row r="7" spans="1:7" x14ac:dyDescent="0.2">
      <c r="A7" s="25" t="s">
        <v>40</v>
      </c>
      <c r="B7" s="5">
        <v>3138127.35</v>
      </c>
      <c r="C7" s="5">
        <v>-12704.13</v>
      </c>
      <c r="D7" s="5">
        <f>B7+C7</f>
        <v>3125423.22</v>
      </c>
      <c r="E7" s="5">
        <v>3065199.95</v>
      </c>
      <c r="F7" s="5">
        <v>3065199.95</v>
      </c>
      <c r="G7" s="5">
        <f>D7-E7</f>
        <v>60223.270000000019</v>
      </c>
    </row>
    <row r="8" spans="1:7" x14ac:dyDescent="0.2">
      <c r="A8" s="25" t="s">
        <v>16</v>
      </c>
      <c r="B8" s="5">
        <v>512558.4</v>
      </c>
      <c r="C8" s="5">
        <v>95041.7</v>
      </c>
      <c r="D8" s="5">
        <f t="shared" ref="D8:D14" si="1">B8+C8</f>
        <v>607600.1</v>
      </c>
      <c r="E8" s="5">
        <v>560007.29</v>
      </c>
      <c r="F8" s="5">
        <v>560007.29</v>
      </c>
      <c r="G8" s="5">
        <f t="shared" ref="G8:G14" si="2">D8-E8</f>
        <v>47592.809999999939</v>
      </c>
    </row>
    <row r="9" spans="1:7" x14ac:dyDescent="0.2">
      <c r="A9" s="25" t="s">
        <v>122</v>
      </c>
      <c r="B9" s="5">
        <v>13948743.220000001</v>
      </c>
      <c r="C9" s="5">
        <v>23327885.91</v>
      </c>
      <c r="D9" s="5">
        <f t="shared" si="1"/>
        <v>37276629.130000003</v>
      </c>
      <c r="E9" s="5">
        <v>30437815.289999999</v>
      </c>
      <c r="F9" s="5">
        <v>30434348.140000001</v>
      </c>
      <c r="G9" s="5">
        <f t="shared" si="2"/>
        <v>6838813.8400000036</v>
      </c>
    </row>
    <row r="10" spans="1:7" x14ac:dyDescent="0.2">
      <c r="A10" s="25" t="s">
        <v>3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25" t="s">
        <v>22</v>
      </c>
      <c r="B11" s="5">
        <v>2186820.67</v>
      </c>
      <c r="C11" s="5">
        <v>1104633.42</v>
      </c>
      <c r="D11" s="5">
        <f t="shared" si="1"/>
        <v>3291454.09</v>
      </c>
      <c r="E11" s="5">
        <v>3044111.4</v>
      </c>
      <c r="F11" s="5">
        <v>3035109.8</v>
      </c>
      <c r="G11" s="5">
        <f t="shared" si="2"/>
        <v>247342.68999999994</v>
      </c>
    </row>
    <row r="12" spans="1:7" x14ac:dyDescent="0.2">
      <c r="A12" s="25" t="s">
        <v>17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25" t="s">
        <v>41</v>
      </c>
      <c r="B13" s="5">
        <v>3427029.97</v>
      </c>
      <c r="C13" s="5">
        <v>-473239.16</v>
      </c>
      <c r="D13" s="5">
        <f t="shared" si="1"/>
        <v>2953790.81</v>
      </c>
      <c r="E13" s="5">
        <v>2658816.2000000002</v>
      </c>
      <c r="F13" s="5">
        <v>2658816.2000000002</v>
      </c>
      <c r="G13" s="5">
        <f t="shared" si="2"/>
        <v>294974.60999999987</v>
      </c>
    </row>
    <row r="14" spans="1:7" x14ac:dyDescent="0.2">
      <c r="A14" s="25" t="s">
        <v>18</v>
      </c>
      <c r="B14" s="5">
        <v>17806093.969999999</v>
      </c>
      <c r="C14" s="5">
        <v>15310472.720000001</v>
      </c>
      <c r="D14" s="5">
        <f t="shared" si="1"/>
        <v>33116566.689999998</v>
      </c>
      <c r="E14" s="5">
        <v>31459377.460000001</v>
      </c>
      <c r="F14" s="5">
        <v>31366937.059999999</v>
      </c>
      <c r="G14" s="5">
        <f t="shared" si="2"/>
        <v>1657189.2299999967</v>
      </c>
    </row>
    <row r="15" spans="1:7" x14ac:dyDescent="0.2">
      <c r="A15" s="25"/>
      <c r="B15" s="5"/>
      <c r="C15" s="5"/>
      <c r="D15" s="5"/>
      <c r="E15" s="5"/>
      <c r="F15" s="5"/>
      <c r="G15" s="5"/>
    </row>
    <row r="16" spans="1:7" x14ac:dyDescent="0.2">
      <c r="A16" s="8" t="s">
        <v>19</v>
      </c>
      <c r="B16" s="13">
        <f t="shared" ref="B16:G16" si="3">SUM(B17:B23)</f>
        <v>31600098.239999998</v>
      </c>
      <c r="C16" s="13">
        <f t="shared" si="3"/>
        <v>53096450.509999998</v>
      </c>
      <c r="D16" s="13">
        <f t="shared" si="3"/>
        <v>84696548.75</v>
      </c>
      <c r="E16" s="13">
        <f t="shared" si="3"/>
        <v>74501915.979999989</v>
      </c>
      <c r="F16" s="13">
        <f t="shared" si="3"/>
        <v>74250786.019999996</v>
      </c>
      <c r="G16" s="13">
        <f t="shared" si="3"/>
        <v>10194632.770000005</v>
      </c>
    </row>
    <row r="17" spans="1:7" x14ac:dyDescent="0.2">
      <c r="A17" s="25" t="s">
        <v>42</v>
      </c>
      <c r="B17" s="5">
        <v>0</v>
      </c>
      <c r="C17" s="5">
        <v>0</v>
      </c>
      <c r="D17" s="5">
        <f>B17+C17</f>
        <v>0</v>
      </c>
      <c r="E17" s="5">
        <v>0</v>
      </c>
      <c r="F17" s="5">
        <v>0</v>
      </c>
      <c r="G17" s="5">
        <f t="shared" ref="G17:G23" si="4">D17-E17</f>
        <v>0</v>
      </c>
    </row>
    <row r="18" spans="1:7" x14ac:dyDescent="0.2">
      <c r="A18" s="25" t="s">
        <v>27</v>
      </c>
      <c r="B18" s="5">
        <v>29680659.879999999</v>
      </c>
      <c r="C18" s="5">
        <v>53073535.119999997</v>
      </c>
      <c r="D18" s="5">
        <f t="shared" ref="D18:D23" si="5">B18+C18</f>
        <v>82754195</v>
      </c>
      <c r="E18" s="5">
        <v>73078217.239999995</v>
      </c>
      <c r="F18" s="5">
        <v>72827087.280000001</v>
      </c>
      <c r="G18" s="5">
        <f t="shared" si="4"/>
        <v>9675977.7600000054</v>
      </c>
    </row>
    <row r="19" spans="1:7" x14ac:dyDescent="0.2">
      <c r="A19" s="25" t="s">
        <v>20</v>
      </c>
      <c r="B19" s="5">
        <v>0</v>
      </c>
      <c r="C19" s="5">
        <v>0</v>
      </c>
      <c r="D19" s="5">
        <f t="shared" si="5"/>
        <v>0</v>
      </c>
      <c r="E19" s="5">
        <v>0</v>
      </c>
      <c r="F19" s="5">
        <v>0</v>
      </c>
      <c r="G19" s="5">
        <f t="shared" si="4"/>
        <v>0</v>
      </c>
    </row>
    <row r="20" spans="1:7" x14ac:dyDescent="0.2">
      <c r="A20" s="25" t="s">
        <v>43</v>
      </c>
      <c r="B20" s="5">
        <v>1919438.36</v>
      </c>
      <c r="C20" s="5">
        <v>22915.39</v>
      </c>
      <c r="D20" s="5">
        <f t="shared" si="5"/>
        <v>1942353.75</v>
      </c>
      <c r="E20" s="5">
        <v>1423698.74</v>
      </c>
      <c r="F20" s="5">
        <v>1423698.74</v>
      </c>
      <c r="G20" s="5">
        <f t="shared" si="4"/>
        <v>518655.01</v>
      </c>
    </row>
    <row r="21" spans="1:7" x14ac:dyDescent="0.2">
      <c r="A21" s="25" t="s">
        <v>44</v>
      </c>
      <c r="B21" s="5">
        <v>0</v>
      </c>
      <c r="C21" s="5">
        <v>0</v>
      </c>
      <c r="D21" s="5">
        <f t="shared" si="5"/>
        <v>0</v>
      </c>
      <c r="E21" s="5">
        <v>0</v>
      </c>
      <c r="F21" s="5">
        <v>0</v>
      </c>
      <c r="G21" s="5">
        <f t="shared" si="4"/>
        <v>0</v>
      </c>
    </row>
    <row r="22" spans="1:7" x14ac:dyDescent="0.2">
      <c r="A22" s="25" t="s">
        <v>45</v>
      </c>
      <c r="B22" s="5">
        <v>0</v>
      </c>
      <c r="C22" s="5">
        <v>0</v>
      </c>
      <c r="D22" s="5">
        <f t="shared" si="5"/>
        <v>0</v>
      </c>
      <c r="E22" s="5">
        <v>0</v>
      </c>
      <c r="F22" s="5">
        <v>0</v>
      </c>
      <c r="G22" s="5">
        <f t="shared" si="4"/>
        <v>0</v>
      </c>
    </row>
    <row r="23" spans="1:7" x14ac:dyDescent="0.2">
      <c r="A23" s="25" t="s">
        <v>4</v>
      </c>
      <c r="B23" s="5">
        <v>0</v>
      </c>
      <c r="C23" s="5">
        <v>0</v>
      </c>
      <c r="D23" s="5">
        <f t="shared" si="5"/>
        <v>0</v>
      </c>
      <c r="E23" s="5">
        <v>0</v>
      </c>
      <c r="F23" s="5">
        <v>0</v>
      </c>
      <c r="G23" s="5">
        <f t="shared" si="4"/>
        <v>0</v>
      </c>
    </row>
    <row r="24" spans="1:7" x14ac:dyDescent="0.2">
      <c r="A24" s="25"/>
      <c r="B24" s="5"/>
      <c r="C24" s="5"/>
      <c r="D24" s="5"/>
      <c r="E24" s="5"/>
      <c r="F24" s="5"/>
      <c r="G24" s="5"/>
    </row>
    <row r="25" spans="1:7" x14ac:dyDescent="0.2">
      <c r="A25" s="8" t="s">
        <v>46</v>
      </c>
      <c r="B25" s="13">
        <f t="shared" ref="B25:G25" si="6">SUM(B26:B34)</f>
        <v>2849753.3600000003</v>
      </c>
      <c r="C25" s="13">
        <f t="shared" si="6"/>
        <v>3786680.33</v>
      </c>
      <c r="D25" s="13">
        <f t="shared" si="6"/>
        <v>6636433.6899999995</v>
      </c>
      <c r="E25" s="13">
        <f t="shared" si="6"/>
        <v>6483279.8999999994</v>
      </c>
      <c r="F25" s="13">
        <f t="shared" si="6"/>
        <v>6483279.8999999994</v>
      </c>
      <c r="G25" s="13">
        <f t="shared" si="6"/>
        <v>153153.79000000004</v>
      </c>
    </row>
    <row r="26" spans="1:7" x14ac:dyDescent="0.2">
      <c r="A26" s="25" t="s">
        <v>28</v>
      </c>
      <c r="B26" s="5">
        <v>2557539.33</v>
      </c>
      <c r="C26" s="5">
        <v>3377338.85</v>
      </c>
      <c r="D26" s="5">
        <f>B26+C26</f>
        <v>5934878.1799999997</v>
      </c>
      <c r="E26" s="5">
        <v>5815458.3499999996</v>
      </c>
      <c r="F26" s="5">
        <v>5815458.3499999996</v>
      </c>
      <c r="G26" s="5">
        <f t="shared" ref="G26:G34" si="7">D26-E26</f>
        <v>119419.83000000007</v>
      </c>
    </row>
    <row r="27" spans="1:7" x14ac:dyDescent="0.2">
      <c r="A27" s="25" t="s">
        <v>23</v>
      </c>
      <c r="B27" s="5">
        <v>0</v>
      </c>
      <c r="C27" s="5">
        <v>0</v>
      </c>
      <c r="D27" s="5">
        <f t="shared" ref="D27:D34" si="8">B27+C27</f>
        <v>0</v>
      </c>
      <c r="E27" s="5">
        <v>0</v>
      </c>
      <c r="F27" s="5">
        <v>0</v>
      </c>
      <c r="G27" s="5">
        <f t="shared" si="7"/>
        <v>0</v>
      </c>
    </row>
    <row r="28" spans="1:7" x14ac:dyDescent="0.2">
      <c r="A28" s="25" t="s">
        <v>29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25" t="s">
        <v>47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25" t="s">
        <v>21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25" t="s">
        <v>5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25" t="s">
        <v>6</v>
      </c>
      <c r="B32" s="5">
        <v>292214.03000000003</v>
      </c>
      <c r="C32" s="5">
        <v>409341.48</v>
      </c>
      <c r="D32" s="5">
        <f t="shared" si="8"/>
        <v>701555.51</v>
      </c>
      <c r="E32" s="5">
        <v>667821.55000000005</v>
      </c>
      <c r="F32" s="5">
        <v>667821.55000000005</v>
      </c>
      <c r="G32" s="5">
        <f t="shared" si="7"/>
        <v>33733.959999999963</v>
      </c>
    </row>
    <row r="33" spans="1:7" x14ac:dyDescent="0.2">
      <c r="A33" s="25" t="s">
        <v>48</v>
      </c>
      <c r="B33" s="5">
        <v>0</v>
      </c>
      <c r="C33" s="5">
        <v>0</v>
      </c>
      <c r="D33" s="5">
        <f t="shared" si="8"/>
        <v>0</v>
      </c>
      <c r="E33" s="5">
        <v>0</v>
      </c>
      <c r="F33" s="5">
        <v>0</v>
      </c>
      <c r="G33" s="5">
        <f t="shared" si="7"/>
        <v>0</v>
      </c>
    </row>
    <row r="34" spans="1:7" x14ac:dyDescent="0.2">
      <c r="A34" s="25" t="s">
        <v>30</v>
      </c>
      <c r="B34" s="5">
        <v>0</v>
      </c>
      <c r="C34" s="5">
        <v>0</v>
      </c>
      <c r="D34" s="5">
        <f t="shared" si="8"/>
        <v>0</v>
      </c>
      <c r="E34" s="5">
        <v>0</v>
      </c>
      <c r="F34" s="5">
        <v>0</v>
      </c>
      <c r="G34" s="5">
        <f t="shared" si="7"/>
        <v>0</v>
      </c>
    </row>
    <row r="35" spans="1:7" x14ac:dyDescent="0.2">
      <c r="A35" s="25"/>
      <c r="B35" s="5"/>
      <c r="C35" s="5"/>
      <c r="D35" s="5"/>
      <c r="E35" s="5"/>
      <c r="F35" s="5"/>
      <c r="G35" s="5"/>
    </row>
    <row r="36" spans="1:7" x14ac:dyDescent="0.2">
      <c r="A36" s="8" t="s">
        <v>31</v>
      </c>
      <c r="B36" s="13">
        <f t="shared" ref="B36:G36" si="9">SUM(B37:B40)</f>
        <v>0</v>
      </c>
      <c r="C36" s="13">
        <f t="shared" si="9"/>
        <v>0</v>
      </c>
      <c r="D36" s="13">
        <f t="shared" si="9"/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</row>
    <row r="37" spans="1:7" x14ac:dyDescent="0.2">
      <c r="A37" s="25" t="s">
        <v>49</v>
      </c>
      <c r="B37" s="5">
        <v>0</v>
      </c>
      <c r="C37" s="5">
        <v>0</v>
      </c>
      <c r="D37" s="5">
        <f>B37+C37</f>
        <v>0</v>
      </c>
      <c r="E37" s="5">
        <v>0</v>
      </c>
      <c r="F37" s="5">
        <v>0</v>
      </c>
      <c r="G37" s="5">
        <f t="shared" ref="G37:G40" si="10">D37-E37</f>
        <v>0</v>
      </c>
    </row>
    <row r="38" spans="1:7" ht="11.25" customHeight="1" x14ac:dyDescent="0.2">
      <c r="A38" s="25" t="s">
        <v>24</v>
      </c>
      <c r="B38" s="5">
        <v>0</v>
      </c>
      <c r="C38" s="5">
        <v>0</v>
      </c>
      <c r="D38" s="5">
        <f t="shared" ref="D38:D40" si="11">B38+C38</f>
        <v>0</v>
      </c>
      <c r="E38" s="5">
        <v>0</v>
      </c>
      <c r="F38" s="5">
        <v>0</v>
      </c>
      <c r="G38" s="5">
        <f t="shared" si="10"/>
        <v>0</v>
      </c>
    </row>
    <row r="39" spans="1:7" x14ac:dyDescent="0.2">
      <c r="A39" s="25" t="s">
        <v>32</v>
      </c>
      <c r="B39" s="5">
        <v>0</v>
      </c>
      <c r="C39" s="5">
        <v>0</v>
      </c>
      <c r="D39" s="5">
        <f t="shared" si="11"/>
        <v>0</v>
      </c>
      <c r="E39" s="5">
        <v>0</v>
      </c>
      <c r="F39" s="5">
        <v>0</v>
      </c>
      <c r="G39" s="5">
        <f t="shared" si="10"/>
        <v>0</v>
      </c>
    </row>
    <row r="40" spans="1:7" x14ac:dyDescent="0.2">
      <c r="A40" s="25" t="s">
        <v>7</v>
      </c>
      <c r="B40" s="5">
        <v>0</v>
      </c>
      <c r="C40" s="5">
        <v>0</v>
      </c>
      <c r="D40" s="5">
        <f t="shared" si="11"/>
        <v>0</v>
      </c>
      <c r="E40" s="5">
        <v>0</v>
      </c>
      <c r="F40" s="5">
        <v>0</v>
      </c>
      <c r="G40" s="5">
        <f t="shared" si="10"/>
        <v>0</v>
      </c>
    </row>
    <row r="41" spans="1:7" x14ac:dyDescent="0.2">
      <c r="A41" s="25"/>
      <c r="B41" s="5"/>
      <c r="C41" s="5"/>
      <c r="D41" s="5"/>
      <c r="E41" s="5"/>
      <c r="F41" s="5"/>
      <c r="G41" s="5"/>
    </row>
    <row r="42" spans="1:7" x14ac:dyDescent="0.2">
      <c r="A42" s="11" t="s">
        <v>50</v>
      </c>
      <c r="B42" s="16">
        <f t="shared" ref="B42:G42" si="12">SUM(B36+B25+B16+B6)</f>
        <v>75469225.180000007</v>
      </c>
      <c r="C42" s="16">
        <f t="shared" si="12"/>
        <v>96235221.299999997</v>
      </c>
      <c r="D42" s="16">
        <f t="shared" si="12"/>
        <v>171704446.48000002</v>
      </c>
      <c r="E42" s="16">
        <f t="shared" si="12"/>
        <v>152210523.47</v>
      </c>
      <c r="F42" s="16">
        <f t="shared" si="12"/>
        <v>151854484.36000001</v>
      </c>
      <c r="G42" s="16">
        <f t="shared" si="12"/>
        <v>19493923.010000005</v>
      </c>
    </row>
    <row r="44" spans="1:7" x14ac:dyDescent="0.2">
      <c r="A44" s="1" t="s">
        <v>120</v>
      </c>
    </row>
    <row r="54" spans="1:7" ht="12.75" x14ac:dyDescent="0.2">
      <c r="A54" s="49" t="s">
        <v>154</v>
      </c>
      <c r="B54" s="49"/>
      <c r="C54" s="55"/>
      <c r="D54" s="49" t="s">
        <v>155</v>
      </c>
      <c r="E54" s="49"/>
      <c r="F54" s="49"/>
      <c r="G54" s="49"/>
    </row>
    <row r="55" spans="1:7" ht="12.75" x14ac:dyDescent="0.2">
      <c r="A55" s="49" t="s">
        <v>156</v>
      </c>
      <c r="B55" s="49"/>
      <c r="C55" s="55"/>
      <c r="D55" s="49" t="s">
        <v>157</v>
      </c>
      <c r="E55" s="49"/>
      <c r="F55" s="49"/>
      <c r="G55" s="49"/>
    </row>
  </sheetData>
  <sheetProtection formatCells="0" formatColumns="0" formatRows="0" autoFilter="0"/>
  <mergeCells count="6">
    <mergeCell ref="G2:G3"/>
    <mergeCell ref="A1:G1"/>
    <mergeCell ref="A54:B54"/>
    <mergeCell ref="A55:B55"/>
    <mergeCell ref="D54:G54"/>
    <mergeCell ref="D55:G55"/>
  </mergeCells>
  <printOptions horizontalCentered="1"/>
  <pageMargins left="0.70866141732283472" right="0.70866141732283472" top="0.74803149606299213" bottom="0.74803149606299213" header="0.31496062992125984" footer="0.31496062992125984"/>
  <pageSetup scale="7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2025-01-31T00:23:49Z</cp:lastPrinted>
  <dcterms:created xsi:type="dcterms:W3CDTF">2014-02-10T03:37:14Z</dcterms:created>
  <dcterms:modified xsi:type="dcterms:W3CDTF">2025-01-31T00:24:12Z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